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uigalwayie-my.sharepoint.com/personal/aistriuchan_nuigalway_ie/Documents/Doiciméid/Á ndéanamh/Mairéad/"/>
    </mc:Choice>
  </mc:AlternateContent>
  <xr:revisionPtr revIDLastSave="5" documentId="8_{191783DD-192E-4B1E-8EF0-4F3135FAB124}" xr6:coauthVersionLast="47" xr6:coauthVersionMax="47" xr10:uidLastSave="{C87712D2-D8E0-44CA-A2ED-8E55024447CF}"/>
  <bookViews>
    <workbookView xWindow="-108" yWindow="-108" windowWidth="23256" windowHeight="12576" tabRatio="820" xr2:uid="{00000000-000D-0000-FFFF-FFFF00000000}"/>
  </bookViews>
  <sheets>
    <sheet name="Síc_Teagasc" sheetId="1" r:id="rId1"/>
    <sheet name="Síc_Taighde" sheetId="2" r:id="rId2"/>
    <sheet name="Síc_Ceannas-Riar" sheetId="3" r:id="rId3"/>
    <sheet name="Síc_Spriocanna 2017-18" sheetId="4" r:id="rId4"/>
    <sheet name="Gnó&amp;Geill_Nótaí" sheetId="6" r:id="rId5"/>
    <sheet name="Gnó&amp;Geill_Ualach oibre" sheetId="7" r:id="rId6"/>
    <sheet name="Tíreolaíocht_WAM" sheetId="8" r:id="rId7"/>
    <sheet name="Ceim_Taighde" sheetId="9" r:id="rId8"/>
    <sheet name="Ceim_Teagasc&amp;Riar" sheetId="10" r:id="rId9"/>
  </sheets>
  <definedNames>
    <definedName name="_xlnm.Print_Area" localSheetId="1">Síc_Taighde!$A$1:$H$40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0" l="1"/>
  <c r="P9" i="10"/>
  <c r="Q9" i="10"/>
  <c r="U9" i="10"/>
  <c r="J10" i="10"/>
  <c r="P10" i="10"/>
  <c r="Q10" i="10"/>
  <c r="U10" i="10"/>
  <c r="J11" i="10"/>
  <c r="P11" i="10"/>
  <c r="Q11" i="10"/>
  <c r="U11" i="10"/>
  <c r="J12" i="10"/>
  <c r="P12" i="10"/>
  <c r="Q12" i="10"/>
  <c r="U12" i="10"/>
  <c r="J13" i="10"/>
  <c r="P13" i="10"/>
  <c r="Q13" i="10"/>
  <c r="U13" i="10"/>
  <c r="J14" i="10"/>
  <c r="P14" i="10"/>
  <c r="Q14" i="10"/>
  <c r="U14" i="10"/>
  <c r="J15" i="10"/>
  <c r="P15" i="10"/>
  <c r="Q15" i="10"/>
  <c r="U15" i="10"/>
  <c r="J16" i="10"/>
  <c r="P16" i="10"/>
  <c r="Q16" i="10"/>
  <c r="U16" i="10"/>
  <c r="J17" i="10"/>
  <c r="P17" i="10"/>
  <c r="Q17" i="10"/>
  <c r="U17" i="10"/>
  <c r="J18" i="10"/>
  <c r="P18" i="10"/>
  <c r="Q18" i="10"/>
  <c r="U18" i="10"/>
  <c r="J19" i="10"/>
  <c r="P19" i="10"/>
  <c r="Q19" i="10"/>
  <c r="U19" i="10"/>
  <c r="J20" i="10"/>
  <c r="P20" i="10"/>
  <c r="Q20" i="10"/>
  <c r="U20" i="10"/>
  <c r="J21" i="10"/>
  <c r="P21" i="10"/>
  <c r="Q21" i="10"/>
  <c r="U21" i="10"/>
  <c r="J22" i="10"/>
  <c r="P22" i="10"/>
  <c r="Q22" i="10"/>
  <c r="U22" i="10"/>
  <c r="J23" i="10"/>
  <c r="P23" i="10"/>
  <c r="Q23" i="10"/>
  <c r="U23" i="10"/>
  <c r="B25" i="10"/>
  <c r="C25" i="10"/>
  <c r="D25" i="10"/>
  <c r="E25" i="10"/>
  <c r="J25" i="10"/>
  <c r="P25" i="10"/>
  <c r="Q25" i="10"/>
  <c r="U25" i="10"/>
  <c r="B29" i="10"/>
  <c r="C29" i="10"/>
  <c r="D29" i="10"/>
  <c r="E29" i="10"/>
  <c r="J29" i="10"/>
  <c r="P29" i="10"/>
  <c r="Q29" i="10"/>
  <c r="U29" i="10"/>
  <c r="I5" i="7"/>
  <c r="J5" i="7"/>
  <c r="L5" i="7"/>
  <c r="M5" i="7"/>
  <c r="J6" i="7"/>
  <c r="M6" i="7"/>
  <c r="J7" i="7"/>
  <c r="L7" i="7"/>
  <c r="M7" i="7"/>
  <c r="L8" i="7"/>
  <c r="M8" i="7"/>
  <c r="I9" i="7"/>
  <c r="J9" i="7"/>
  <c r="M9" i="7"/>
  <c r="I10" i="7"/>
  <c r="J10" i="7"/>
  <c r="M10" i="7"/>
  <c r="J11" i="7"/>
  <c r="L11" i="7"/>
  <c r="M11" i="7"/>
  <c r="I12" i="7"/>
  <c r="J12" i="7"/>
  <c r="J13" i="7"/>
  <c r="L13" i="7"/>
  <c r="M13" i="7"/>
  <c r="I14" i="7"/>
  <c r="J14" i="7"/>
  <c r="M14" i="7"/>
  <c r="I15" i="7"/>
  <c r="J15" i="7"/>
  <c r="L16" i="7"/>
  <c r="M16" i="7"/>
  <c r="I17" i="7"/>
  <c r="J17" i="7"/>
  <c r="M17" i="7"/>
  <c r="J18" i="7"/>
  <c r="M18" i="7"/>
  <c r="I19" i="7"/>
  <c r="J19" i="7"/>
  <c r="M19" i="7"/>
  <c r="L20" i="7"/>
  <c r="M20" i="7"/>
  <c r="L21" i="7"/>
  <c r="M21" i="7"/>
  <c r="I22" i="7"/>
  <c r="J22" i="7"/>
  <c r="L23" i="7"/>
  <c r="M23" i="7"/>
  <c r="I24" i="7"/>
  <c r="J24" i="7"/>
  <c r="M24" i="7"/>
  <c r="L25" i="7"/>
  <c r="M25" i="7"/>
  <c r="I26" i="7"/>
  <c r="J26" i="7"/>
  <c r="J27" i="7"/>
  <c r="L27" i="7"/>
  <c r="M27" i="7"/>
  <c r="I28" i="7"/>
  <c r="J28" i="7"/>
  <c r="M28" i="7"/>
  <c r="I29" i="7"/>
  <c r="J29" i="7"/>
  <c r="M29" i="7"/>
  <c r="I30" i="7"/>
  <c r="J30" i="7"/>
  <c r="M30" i="7"/>
  <c r="I31" i="7"/>
  <c r="J31" i="7"/>
  <c r="M31" i="7"/>
  <c r="I32" i="7"/>
  <c r="J32" i="7"/>
  <c r="I33" i="7"/>
  <c r="J33" i="7"/>
  <c r="M33" i="7"/>
  <c r="I34" i="7"/>
  <c r="L34" i="7"/>
  <c r="I36" i="7"/>
  <c r="J36" i="7"/>
  <c r="L36" i="7"/>
  <c r="M36" i="7"/>
  <c r="I38" i="7"/>
  <c r="J38" i="7"/>
  <c r="M38" i="7"/>
  <c r="J39" i="7"/>
  <c r="M39" i="7"/>
  <c r="I40" i="7"/>
  <c r="J40" i="7"/>
  <c r="M40" i="7"/>
  <c r="J41" i="7"/>
  <c r="L41" i="7"/>
  <c r="M41" i="7"/>
  <c r="I42" i="7"/>
  <c r="M42" i="7"/>
  <c r="J43" i="7"/>
  <c r="L43" i="7"/>
  <c r="M43" i="7"/>
  <c r="J44" i="7"/>
  <c r="M44" i="7"/>
  <c r="I45" i="7"/>
  <c r="J45" i="7"/>
  <c r="M45" i="7"/>
  <c r="I46" i="7"/>
  <c r="J46" i="7"/>
  <c r="L46" i="7"/>
  <c r="M46" i="7"/>
  <c r="I47" i="7"/>
  <c r="J47" i="7"/>
  <c r="L48" i="7"/>
  <c r="M48" i="7"/>
  <c r="M49" i="7"/>
  <c r="I50" i="7"/>
  <c r="J50" i="7"/>
  <c r="M50" i="7"/>
  <c r="J51" i="7"/>
  <c r="M51" i="7"/>
  <c r="I52" i="7"/>
  <c r="J52" i="7"/>
  <c r="M52" i="7"/>
  <c r="I53" i="7"/>
  <c r="J53" i="7"/>
  <c r="M53" i="7"/>
  <c r="J54" i="7"/>
  <c r="L54" i="7"/>
  <c r="M54" i="7"/>
  <c r="I55" i="7"/>
  <c r="J55" i="7"/>
  <c r="M55" i="7"/>
  <c r="J56" i="7"/>
  <c r="L56" i="7"/>
  <c r="M56" i="7"/>
  <c r="J57" i="7"/>
  <c r="L57" i="7"/>
  <c r="M57" i="7"/>
  <c r="I58" i="7"/>
  <c r="J58" i="7"/>
  <c r="M58" i="7"/>
  <c r="I59" i="7"/>
  <c r="J59" i="7"/>
  <c r="M59" i="7"/>
  <c r="J60" i="7"/>
  <c r="L60" i="7"/>
  <c r="M60" i="7"/>
  <c r="L61" i="7"/>
  <c r="M61" i="7"/>
  <c r="J62" i="7"/>
  <c r="L62" i="7"/>
  <c r="M62" i="7"/>
  <c r="I64" i="7"/>
  <c r="J64" i="7"/>
  <c r="M64" i="7"/>
  <c r="J65" i="7"/>
  <c r="L65" i="7"/>
  <c r="M65" i="7"/>
  <c r="J66" i="7"/>
  <c r="L66" i="7"/>
  <c r="M66" i="7"/>
  <c r="L67" i="7"/>
  <c r="M67" i="7"/>
  <c r="M68" i="7"/>
  <c r="I69" i="7"/>
  <c r="J69" i="7"/>
  <c r="M69" i="7"/>
  <c r="J70" i="7"/>
  <c r="L70" i="7"/>
  <c r="M70" i="7"/>
  <c r="I72" i="7"/>
  <c r="J72" i="7"/>
  <c r="L74" i="7"/>
  <c r="M74" i="7"/>
  <c r="L76" i="7"/>
  <c r="M76" i="7"/>
  <c r="J77" i="7"/>
  <c r="M77" i="7"/>
  <c r="H78" i="7"/>
  <c r="I78" i="7"/>
  <c r="K78" i="7"/>
  <c r="L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H79" i="7"/>
  <c r="K79" i="7"/>
  <c r="AC79" i="7"/>
  <c r="AT79" i="7"/>
  <c r="AE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H82" i="7"/>
  <c r="K82" i="7"/>
  <c r="H83" i="7"/>
  <c r="K83" i="7"/>
  <c r="AE99" i="7"/>
  <c r="AF99" i="7"/>
  <c r="AG99" i="7"/>
  <c r="AH99" i="7"/>
  <c r="AI99" i="7"/>
  <c r="AJ99" i="7"/>
  <c r="AK99" i="7"/>
  <c r="AL99" i="7"/>
  <c r="AM99" i="7"/>
  <c r="AN99" i="7"/>
  <c r="AO99" i="7"/>
  <c r="AP99" i="7"/>
  <c r="AQ99" i="7"/>
  <c r="AR99" i="7"/>
  <c r="AS99" i="7"/>
  <c r="AE131" i="7"/>
  <c r="G17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Acton</author>
  </authors>
  <commentList>
    <comment ref="H46" authorId="0" shapeId="0" xr:uid="{00000000-0006-0000-0500-000001000000}">
      <text>
        <r>
          <rPr>
            <b/>
            <sz val="9"/>
            <color indexed="81"/>
            <rFont val="Verdana"/>
          </rPr>
          <t>Thomas Acton:</t>
        </r>
        <r>
          <rPr>
            <sz val="9"/>
            <color indexed="81"/>
            <rFont val="Verdana"/>
          </rPr>
          <t xml:space="preserve">
Was 38</t>
        </r>
      </text>
    </comment>
    <comment ref="K46" authorId="0" shapeId="0" xr:uid="{00000000-0006-0000-0500-000002000000}">
      <text>
        <r>
          <rPr>
            <b/>
            <sz val="9"/>
            <color indexed="81"/>
            <rFont val="Verdana"/>
          </rPr>
          <t>Thomas Acton:</t>
        </r>
        <r>
          <rPr>
            <sz val="9"/>
            <color indexed="81"/>
            <rFont val="Verdana"/>
          </rPr>
          <t xml:space="preserve">
Was 40</t>
        </r>
      </text>
    </comment>
  </commentList>
</comments>
</file>

<file path=xl/sharedStrings.xml><?xml version="1.0" encoding="utf-8"?>
<sst xmlns="http://schemas.openxmlformats.org/spreadsheetml/2006/main" count="719" uniqueCount="586">
  <si>
    <t xml:space="preserve">Scoil na Síceolaíochta, OÉ Gaillimh </t>
  </si>
  <si>
    <t>Pleanáil don Ualach Oibre – Athbhreithniú ar an mBliain Acadúil 2016-7</t>
  </si>
  <si>
    <t>Is ag breathnú siar a bheidh tú san fhoirm seo ar do chuid gníomhaíochtaí faoi cheannteidil le linn na bliana acadúla 2016-2017, agus ráiteas spriocanna do 2017-2018.</t>
  </si>
  <si>
    <t xml:space="preserve">AINM AN LÉACHTÓRA: </t>
  </si>
  <si>
    <t>Teagasc 2016-2017</t>
  </si>
  <si>
    <t>TEAGASC FOCHÉIME (Cláir Ard-Diop. san áireamh)</t>
  </si>
  <si>
    <t>TEAGASC IARCHÉIME</t>
  </si>
  <si>
    <t>Cód &amp; Teideal an Mhodúil</t>
  </si>
  <si>
    <t>Líon na Mac Léinn</t>
  </si>
  <si>
    <t>Líon Uaireanta Teagaisc Teagmhála Dírí</t>
  </si>
  <si>
    <t>Teideal an Chláir Iarchéime</t>
  </si>
  <si>
    <t>PS412 Experimental Psych (Core)</t>
  </si>
  <si>
    <t>PS585 Perspectives in Health Psychology</t>
  </si>
  <si>
    <t>MSc in Health Psychology</t>
  </si>
  <si>
    <r>
      <rPr>
        <sz val="11"/>
        <color theme="1"/>
        <rFont val="Calibri"/>
        <family val="2"/>
        <scheme val="minor"/>
      </rPr>
      <t xml:space="preserve">PS325/327 Tionscadal Taighde </t>
    </r>
    <r>
      <rPr>
        <b/>
        <sz val="11"/>
        <color rgb="FFFF0000"/>
        <rFont val="Calibri"/>
        <family val="2"/>
        <scheme val="minor"/>
      </rPr>
      <t>Stiúradh (Croílár)</t>
    </r>
  </si>
  <si>
    <r>
      <rPr>
        <sz val="11"/>
        <color theme="1"/>
        <rFont val="Calibri"/>
        <family val="2"/>
        <scheme val="minor"/>
      </rPr>
      <t xml:space="preserve">PS589 Tráchtas </t>
    </r>
    <r>
      <rPr>
        <b/>
        <sz val="11"/>
        <color rgb="FFFF0000"/>
        <rFont val="Calibri"/>
        <family val="2"/>
        <scheme val="minor"/>
      </rPr>
      <t>Stiúradh</t>
    </r>
  </si>
  <si>
    <t>PS325/327 Teagasc Tionscadal Taighde (Croílár)</t>
  </si>
  <si>
    <t xml:space="preserve">PS589 Tráchtas </t>
  </si>
  <si>
    <t xml:space="preserve">NU248 Nursing (Croílár) </t>
  </si>
  <si>
    <t xml:space="preserve">NU248 Midwifery (Croílár) </t>
  </si>
  <si>
    <t>PS322 Health Psychology (Croílár)</t>
  </si>
  <si>
    <t>Líon Iomlán na nUaireanta Teagaisc Teagmhála Dírí Fochéime 2016-17</t>
  </si>
  <si>
    <t>Líon Iomlán na nUaireanta Teagaisc Teagmhála Dírí Iarchéime 2016-17</t>
  </si>
  <si>
    <t>Forbairt Cláir Nua</t>
  </si>
  <si>
    <t>Forbairt Modúil Nua</t>
  </si>
  <si>
    <t>Teideal an Chláir Nua</t>
  </si>
  <si>
    <t>Stiúrthóir nó Comhalta Foirne</t>
  </si>
  <si>
    <t>Líon na Mac Léinn atá Cláraithe ar an gClár</t>
  </si>
  <si>
    <t>Teideal Nua an Mhodúil</t>
  </si>
  <si>
    <t>Modúl Fochéime nó Iarchéime</t>
  </si>
  <si>
    <t>Comhordaitheoir nó Rannpháirtí</t>
  </si>
  <si>
    <t>Obair Theagaisc Eile</t>
  </si>
  <si>
    <t>Athbhreithnithe Cláir (creidiúnú etc.)</t>
  </si>
  <si>
    <t>Stiúradh Saotharlainne</t>
  </si>
  <si>
    <t>Cuairteanna Socrúcháin</t>
  </si>
  <si>
    <t>Eile</t>
  </si>
  <si>
    <t>Ainm an Chláir</t>
  </si>
  <si>
    <t>Líon Uaireanta</t>
  </si>
  <si>
    <t>Ainm na Saotharlainne</t>
  </si>
  <si>
    <t>Líon Cuairteanna</t>
  </si>
  <si>
    <t xml:space="preserve">Stiúrthóir </t>
  </si>
  <si>
    <t xml:space="preserve">e.g. MSc in Applied Behavioural Analysis </t>
  </si>
  <si>
    <t xml:space="preserve">I gceannas ar athruithe molta athchreidiúnú PSI </t>
  </si>
  <si>
    <t>DPsychSc Clinical Psychology</t>
  </si>
  <si>
    <t>Stiúradh Taighde na Mac Léinn 2016-2017</t>
  </si>
  <si>
    <t>STIÚRADH FOCHÉIME (lena n-áirítear Cláir Ard-Diop.)</t>
  </si>
  <si>
    <t>STIÚRADH MSc</t>
  </si>
  <si>
    <t>Stiúradh Dochtúireachta</t>
  </si>
  <si>
    <t>Ball den Choiste Taighde Iarchéime</t>
  </si>
  <si>
    <t>Ainm an Mhic Léinn</t>
  </si>
  <si>
    <t>Clár</t>
  </si>
  <si>
    <t>Príomhstiúrthóir nó Comhstiúrthóir</t>
  </si>
  <si>
    <t>Clár &amp; Bliain PhD</t>
  </si>
  <si>
    <t>HDip (Tiontú)</t>
  </si>
  <si>
    <t>Príomhstiúrthóir</t>
  </si>
  <si>
    <t>PhD lánaimseartha 2</t>
  </si>
  <si>
    <t>BA</t>
  </si>
  <si>
    <t>PhD lán páirtaimseartha 1</t>
  </si>
  <si>
    <t>Líon Iomlán Fochéimithe Stiúrtha</t>
  </si>
  <si>
    <t>Líon Iomlán Msc Stiúrtha</t>
  </si>
  <si>
    <t>Iomlán na Mac Léinn PhD Stiúrtha</t>
  </si>
  <si>
    <t>Foilseacháin (Bliain Féilire 2016)</t>
  </si>
  <si>
    <t>An Cineál Foilseacháin</t>
  </si>
  <si>
    <t>Iomlán</t>
  </si>
  <si>
    <t>Líon na nAlt in Irisí Piarmheasúnaithe a Foilsíodh</t>
  </si>
  <si>
    <t>Líon na Leabhar a Foilsíodh</t>
  </si>
  <si>
    <t>Líon na gCaibidlí Leabhar a Foilsíodh</t>
  </si>
  <si>
    <t>Líon na nAlt maidir le Léirmheas Leabhar ar Glacadh leo</t>
  </si>
  <si>
    <t>Líon na gCur i láthair a tugadh ag Comhdhálacha</t>
  </si>
  <si>
    <t>Maoiniú Taighde (Bliain Féilire 2016)</t>
  </si>
  <si>
    <t>An méid Maoinithe Taighde a fuarthas</t>
  </si>
  <si>
    <t>Teideal an Tionscadail</t>
  </si>
  <si>
    <t>Comhlacht Maoiniúcháin</t>
  </si>
  <si>
    <t>PI nó Comhalta Foirne</t>
  </si>
  <si>
    <t>Comparáid a dhéanamh idir éifeachtúlacht idirghabhálacha maidir le hathrú iompair agus cóireálacha nua leighis: Gluaiseacht agus leigheas?</t>
  </si>
  <si>
    <t>An Chomhairle um Thaighde in Éirinn</t>
  </si>
  <si>
    <t>PI</t>
  </si>
  <si>
    <t>Ceannaireacht agus Riarachán 2016-17</t>
  </si>
  <si>
    <t>Riar na gClár Acadúil</t>
  </si>
  <si>
    <t>Coistí</t>
  </si>
  <si>
    <t>Cuairteanna Scoile/Laethanta Oscailte</t>
  </si>
  <si>
    <t>Riar na gClár Fochéime</t>
  </si>
  <si>
    <t>Riar na gClár Iarchéime</t>
  </si>
  <si>
    <t>Coistí Scoile</t>
  </si>
  <si>
    <t>Coistí Coláiste</t>
  </si>
  <si>
    <t>Coistí Ollscoile</t>
  </si>
  <si>
    <t>Comhordaitheoir Tionscadail Taighde</t>
  </si>
  <si>
    <t>Stiúrthóir Cúrsa MSc in Health</t>
  </si>
  <si>
    <t>Ball de Choiste Eitice Taighde Fochéime</t>
  </si>
  <si>
    <t>Institiúid Whitaker–Comhcheannaire an Ghrúpa Taighde Sláinte agus Folláine</t>
  </si>
  <si>
    <t>Lá Oscailte Iarchéime</t>
  </si>
  <si>
    <t>Bord na gClár Fochéime Múinte</t>
  </si>
  <si>
    <t>Idirchaidreamh Leabharlainne</t>
  </si>
  <si>
    <t>An Coiste Saoráidí agus Trealaimh</t>
  </si>
  <si>
    <t>Ball de Choiste Straitéise Taighde na Scoile</t>
  </si>
  <si>
    <t>Coiste Eitice Taighde na Scoile</t>
  </si>
  <si>
    <t>Coiste Lá Taighde na Scoile</t>
  </si>
  <si>
    <t xml:space="preserve">Coiste scoláireachtaí PhD Choláiste na nDán </t>
  </si>
  <si>
    <t>Comhpháirteachas Poiblí &amp; Forbairt Réigiúnach</t>
  </si>
  <si>
    <t>Liostaigh sonraí maidir le gníomhaíochtaí comhpháirteachais phoiblí &amp; obair ar mhaithe le forbairt réigiúnach 2016-17</t>
  </si>
  <si>
    <t>Eanáir 2017: Cuireadh chun labhairt ag seimineár in Ionad Croí agus Stróc, Gaillimh</t>
  </si>
  <si>
    <t>Cathaoirleach Comhdhála an Choiste Eagraithe Áitiúil ar Chomhdháil Chumann Síceolaíochta Sláinte na hEorpa 2018</t>
  </si>
  <si>
    <t>Ball de choiste na Comhdhála mHealth Meitheamh 2017</t>
  </si>
  <si>
    <t>Cuireadh a bheith mar Chathaoirleach agus labhairt ag Seoladh an Líonra Taighde agus Nuálaíochta r-Shláinte Meitheamh 2017</t>
  </si>
  <si>
    <t>Piarmheasúnóir ar dheontais do thionscadail Fhoras Croí na Breataine Nollaig 2016</t>
  </si>
  <si>
    <t>Comhordaitheoir ar an gcéad lá rannpháirtíochta poiblí de chuid Chumann Síceolaíochta na hÉireann 'Psychology Matters' in OÉ Gaillimh Bealtaine 2017</t>
  </si>
  <si>
    <t>Obair Ghairmiúil</t>
  </si>
  <si>
    <t>Liostaigh sonraí maidir le haon obair ghairmiúil e.g. scrúdaitheoireacht sheachtrach, obair do chumainn ghairmiúla</t>
  </si>
  <si>
    <t>Iarchathaoirleach ar Rannóg na Síceolaíochta Sláinte de chuid Chumann Síceolaithe na hÉireann</t>
  </si>
  <si>
    <t>Scrúdaitheoir seachtrach MSc in Health Psychology Ollscoil Obar Dheathain</t>
  </si>
  <si>
    <t>Aoi-eagarthóir ar eagrán speisialta de Psychology &amp; Health</t>
  </si>
  <si>
    <t>Comheagarthóir International Journal of Behavioral Medicine</t>
  </si>
  <si>
    <t>Bord Eagarthóireachta Psychology &amp; Health</t>
  </si>
  <si>
    <t>Spriocanna 2017-18</t>
  </si>
  <si>
    <t>Acadúil</t>
  </si>
  <si>
    <t>Taighde</t>
  </si>
  <si>
    <t>Ceannaireacht &amp; Riarachán</t>
  </si>
  <si>
    <t>Teagasc &amp; foghlaim PS585 a fhorbairt</t>
  </si>
  <si>
    <t>4 pháipéar a fhoilsiú mar chéadúdar/údar sinsearach</t>
  </si>
  <si>
    <t>EHPS 2018 a sheachadadh in OÉ Gaillimh</t>
  </si>
  <si>
    <t>Modúl tionscadail taighde PS325/PS327 a fhorbairt</t>
  </si>
  <si>
    <t>Iarratas a dhéanamh ar mhaoiniú taighde AE ITN Marie Curie</t>
  </si>
  <si>
    <t>Msc in Health Psychology a stiúradh go deireadh 2017</t>
  </si>
  <si>
    <t>Modúil Altranais &amp; Chnáimhseachais a fhorbairt</t>
  </si>
  <si>
    <t>Gníomhaíochtaí taighde a chur i gcrích mar atá sonraithe sa phlean sabóideach</t>
  </si>
  <si>
    <t>Nascadh le gníomhaíochtaí an Choláiste agus na hOllscoile</t>
  </si>
  <si>
    <t>Teagasc &amp; foghlaim PS412 a fhorbairt</t>
  </si>
  <si>
    <t>Cuir isteach ar mhaoiniú PhD-IRC</t>
  </si>
  <si>
    <t>MSc in Health Psychology – rogha dioplóma scoir a fhorbairt, athbhreithniú cláir</t>
  </si>
  <si>
    <t>Cuir isteach ar dheontas tionscadail HRB Gradam Imscrúdaitheora Q3</t>
  </si>
  <si>
    <t>Treoirlínte PSI a fhorbairt le haghaidh MSc in Health Psychology</t>
  </si>
  <si>
    <t>Tionscadal NMA an IRC a chríochnú</t>
  </si>
  <si>
    <t>Tabhair ainmneacha iomlána na foirne</t>
  </si>
  <si>
    <t>Is ionann stiúradh mic léinn PhD agus 12 uair an chloig teagaisc. Is ionann páirtaimseartha agus 6 uair an chloig. Tá pro rata i bhfeidhm.  Mar sin, is ionann beirt mhac léinn PhD agus modúl múinte seimeastair 5 ECTS. Is é an teorainn ná coibhéis 4 l/a.</t>
  </si>
  <si>
    <t>Stiúradh miontráchtais = 6 uair an chloig</t>
  </si>
  <si>
    <t>Tugann B Comm ar líne buntáiste do chuntas R</t>
  </si>
  <si>
    <t>Léiríonn cion oibre róil freagrachta, seachas ballraíocht ar choiste</t>
  </si>
  <si>
    <t>Is é 150 uair an chloig an gnáthualach teagaisc. Tá uaireanta níos lú ná seo íseal.  Áirítear le teagasc seomra ranga, stiúradh tionscadail, agus mic léinn taighde. Ní chuimsíonn sé riarachán a bhaineann le teagasc. Go ginearálta, ba chóir do léachtóirí scripteanna a gcuid modúl a cheartú, ach amháin i gcás ranganna móra ina bhféadfadh disciplíní comhaltaí foirne eile a thabhairt ar bord.</t>
  </si>
  <si>
    <t>Ba chóir riarachán a bhaineann le teagasc, nó a bhaineann le ECTS, e.g. bainistíocht/stiúradh tionscadail na mac léinn, a áireamh ar leithligh ó ghnáthuaireanta teagaisc.</t>
  </si>
  <si>
    <t>Níor cheart gníomhaíochtaí neamhtheagaisc a chuimsiú in uaireanta, e.g. Stiúrthóireacht cláir, róil freagrachta eile, meantóireacht, am a chaitear ar thaighde.</t>
  </si>
  <si>
    <t>Ba cheart róil freagrachta riaracháin a chuimsiú mar théacs, seachas mar uaireanta.</t>
  </si>
  <si>
    <t>Ní ceadúnas é ualú ECTS do mhodúil chun uaireanta teagaisc a iolrú. Is uaireanta an chloig iad. De ghnáth is ionann 5 ECTS agus 24 uair an chloig ag teagasc i seimeastar amháin. Is ionann 10 ECTS agus 48 uair an chloig. San iomlán. Is annamh a bheidh sé seo (beagán) difriúil e.g. B Comm Ar Líne, áit a bhféadfadh ~30 uair a bheith ag teastáil ó mhodúl 5 ECTS.</t>
  </si>
  <si>
    <t>Ba chóir go mbeadh sé soiléir cé hiad na ceannairí/comhordaitheoirí ar mhodúil, go hiondúil is é sin an té is mó a dhéanann uaireanta (nó na huaireanta ar fad). Má tá na huaireanta teagaisc roinnte go cothrom, ba chóir go mbeadh sé soiléir cé atá i gceannas. Glacann an ceannaire freagracht as maoirseacht an mhodúil sin.</t>
  </si>
  <si>
    <t>Bíonn níos mó tacaíochta ag teastáil i ranganna móra seachas ranganna beaga. Ba chóir go gcinnteodh an Ceann Disciplín an chothromaíocht is fearr agus is féidir i measc na foirne. Ba chóir go ndéanfadh an Ceann Disciplín iarracht freisin modúil nua a roinnt go cothrom i bhfianaise ualaí oibre foriomlána agus blianta roimhe sin.</t>
  </si>
  <si>
    <t>Is é an t-ualach oibre ar an iomlán atá tábhachtach seachas cothromaíocht idir teagasc agus riarachán. Is é an t-iomlán a chomhaireann.</t>
  </si>
  <si>
    <t>I gcás modúil atá faoi cheangal agus a mhúintear uair amháin, níor cheart iad a liostú ach uair amháin ar an scarbhileog.</t>
  </si>
  <si>
    <t>Ba cheart aschur taighde a ghabháil, mar uimhir shimplí a léiríonn líon na bhfoilseachán piarmheasúnaithe le 3 bliana anuas ar bhonn rollach. Cuir catagóirí leis mar is gá duit, e.g. Irisí, páipéir chomhdhála. D’fhéadfadh go mbeadh an Ceann Disciplín in ann dualgais eile a roinnt má thuigeann sé/sí go bhféadfadh tuilleadh aschuir thaighde teacht ón bhfoireann ghníomhach sa bhliain acadúil le teacht, ionas nach mbeidh ualach róthrom ar fhoireann a dhéanann taighde le dualgas nach bhfuil ag teacht le haschur taighde.</t>
  </si>
  <si>
    <t>Má thugtar X uair an chloig teagaisc do chomhalta foirne, ba chóir don chomhalta foirne sin na huaireanta sin a theagasc, seachas má thugtar isteach aoiléachtóir anois is arís. Níor cheart an teagasc a roinnt ar dhaoine eile (e.g. mic léinn PhD) mura n-aontaítear roimh ré é leis an gCeann Disciplín agus go bhfuil sé sonraithe ar scarbhileog d’ualach oibre an disciplín.</t>
  </si>
  <si>
    <t>Maidir le comhaltaí foirne nua agus/nó ar bheagán taithí, ba cheart comhalta(í) foirne cuí a ainmniú ar an scarbhileog mar mheantóir. San áireamh sa mheantóireacht beidh stiúradh acadúil (ullmhú scrúduithe, measúnuithe, teagasc) agus/nó taighde de réir mar is cuí.</t>
  </si>
  <si>
    <t>Níor cheart go mbeadh uaireanta teagaisc sa seomra ranga níos lú ná 72 uair sa bhliain ag aon chomhalta foirne l/a. Pro rata.</t>
  </si>
  <si>
    <t>Ba chóir don Cheann Disciplín réimsí saineolais daoine a mheaitseáil le modúil mhúinte, e.g. Má tá PhD ag duine i mbainistiú tionscadail, ansin ba cheart don duine sin bainistiú tionscadail a mhúineadh.</t>
  </si>
  <si>
    <t>Ba chóir don Cheann Disciplín teagasc B Comm ar líne a athrú go teagasc inmheánach nuair is féidir.</t>
  </si>
  <si>
    <t>Foireann atá i mbun PhD: tá a gcuid ama PhD sa chatagóir taighde 40:40:20. Níl siad díolmhaithe ó dhualgais eile.</t>
  </si>
  <si>
    <t>Ba chóir 24 x uair Pháirc an Chrócaigh a chur san áireamh. Is uaireanta réamhshocraithe iad na huaireanta oifige breise.</t>
  </si>
  <si>
    <t>Ba cheart go mbeadh ualach teagaisc níos lú de 1 mhodúl in aghaidh an tseimeastair ar an gCeann Disciplín.</t>
  </si>
  <si>
    <t>Ba cheart go n-áireofaí (i dtéacs) sa chatagóir ‘Eile’ obair nach bhfuil luaite go sonrach aon áit eile e.g. idirchaidreamh seachtrach rialta agus dian le hobair thionscail, phobail.</t>
  </si>
  <si>
    <t>Sampla: duine AA</t>
  </si>
  <si>
    <t>Múineann duine AA 66 uair an chloig sa seomra ranga sa chéad seimeastar</t>
  </si>
  <si>
    <t>Múineann sé/sí 56 uair an chloig sa seomra ranga sa dara seimeastar</t>
  </si>
  <si>
    <t>Tá mac léinn amháin l/a agus mac léinn amháin p/a PhD aige/aici</t>
  </si>
  <si>
    <t>Stiúrann sé/sí miontráchtas mac léinn amháin</t>
  </si>
  <si>
    <t>Is ionann teagasc iomlán Duine AA agus 143 uair</t>
  </si>
  <si>
    <t>Is stiúrthóir cláir MSc XX é Duine AA</t>
  </si>
  <si>
    <t>Tá sé/sí ag déanamh meantóireachta ar Dhuine HH</t>
  </si>
  <si>
    <t>Tá 2 mheasúnú JNL déanta aige/aici, 14 pháipéar comhdhála, agus caibidil amháin i leabhar le 3 bliana anuas</t>
  </si>
  <si>
    <t>Ualach oibre</t>
  </si>
  <si>
    <t>Teagasc</t>
  </si>
  <si>
    <t>Seimeastar I</t>
  </si>
  <si>
    <t>Seimeastar II</t>
  </si>
  <si>
    <t>Clá(i)r</t>
  </si>
  <si>
    <t>Cúrsa</t>
  </si>
  <si>
    <t>Cód</t>
  </si>
  <si>
    <t>Bliain</t>
  </si>
  <si>
    <t>Seimeastar</t>
  </si>
  <si>
    <t>Méid a cheaptar a bheidh sa Rang</t>
  </si>
  <si>
    <t>Nóta Tráchta</t>
  </si>
  <si>
    <t>Seim I</t>
  </si>
  <si>
    <t>SI Sannta</t>
  </si>
  <si>
    <t>Sannta T/N</t>
  </si>
  <si>
    <t>Seim II</t>
  </si>
  <si>
    <t>S2 Sannta</t>
  </si>
  <si>
    <t>AA</t>
  </si>
  <si>
    <t>BB</t>
  </si>
  <si>
    <t>CC</t>
  </si>
  <si>
    <t>DD leath-am</t>
  </si>
  <si>
    <t>EE leath-am</t>
  </si>
  <si>
    <t>FF</t>
  </si>
  <si>
    <t>GG</t>
  </si>
  <si>
    <t>HH</t>
  </si>
  <si>
    <t>II</t>
  </si>
  <si>
    <t>JJ</t>
  </si>
  <si>
    <t>KK</t>
  </si>
  <si>
    <t>LL</t>
  </si>
  <si>
    <t>MM leath-am</t>
  </si>
  <si>
    <t>NN</t>
  </si>
  <si>
    <t>OO</t>
  </si>
  <si>
    <t>Cé</t>
  </si>
  <si>
    <t>DD ag leath-am</t>
  </si>
  <si>
    <t>EE ag leath-am</t>
  </si>
  <si>
    <t>MM ag leath-am</t>
  </si>
  <si>
    <t>B Comm, B Corp Law, B Comm Acc</t>
  </si>
  <si>
    <t xml:space="preserve">MIS </t>
  </si>
  <si>
    <t>ms102</t>
  </si>
  <si>
    <t>B Comm, BIS, B Comm Acc</t>
  </si>
  <si>
    <t>IS Management</t>
  </si>
  <si>
    <t>ms203</t>
  </si>
  <si>
    <t>Information &amp; Operations Mgt</t>
  </si>
  <si>
    <t>ms217</t>
  </si>
  <si>
    <t>3,2,2</t>
  </si>
  <si>
    <t>Mgt Decision Systems</t>
  </si>
  <si>
    <t>ms402</t>
  </si>
  <si>
    <t>3,4,3</t>
  </si>
  <si>
    <t>XY</t>
  </si>
  <si>
    <t>IS Project Management</t>
  </si>
  <si>
    <t>ms410</t>
  </si>
  <si>
    <t>Enterprise Systems</t>
  </si>
  <si>
    <t>ms319</t>
  </si>
  <si>
    <t>3,2,3</t>
  </si>
  <si>
    <t>SD</t>
  </si>
  <si>
    <t>Database Technologies</t>
  </si>
  <si>
    <t>ms218</t>
  </si>
  <si>
    <t>3.2</t>
  </si>
  <si>
    <t>E-Business</t>
  </si>
  <si>
    <t>ms219</t>
  </si>
  <si>
    <t>Web &amp; Interactive Media Design</t>
  </si>
  <si>
    <t>ms321</t>
  </si>
  <si>
    <t>IS Strategy &amp; Planning</t>
  </si>
  <si>
    <t>ms403</t>
  </si>
  <si>
    <t xml:space="preserve"> </t>
  </si>
  <si>
    <t>IS Innovation</t>
  </si>
  <si>
    <t>ms412</t>
  </si>
  <si>
    <t>3.4</t>
  </si>
  <si>
    <t>Bus Sys Analysis</t>
  </si>
  <si>
    <t>ms110</t>
  </si>
  <si>
    <t>3.1</t>
  </si>
  <si>
    <t>BSc BIS</t>
  </si>
  <si>
    <t>BIS</t>
  </si>
  <si>
    <t>ms115</t>
  </si>
  <si>
    <t>…</t>
  </si>
  <si>
    <t>IS in Organisations</t>
  </si>
  <si>
    <t>ms116</t>
  </si>
  <si>
    <t>Bus Sys Design &amp; Implementation</t>
  </si>
  <si>
    <t>ms114</t>
  </si>
  <si>
    <t>RT</t>
  </si>
  <si>
    <t>Bus App Development I</t>
  </si>
  <si>
    <t>ms111</t>
  </si>
  <si>
    <t>Bus App Development II</t>
  </si>
  <si>
    <t>ms112</t>
  </si>
  <si>
    <t>IS Technology</t>
  </si>
  <si>
    <t>ms113</t>
  </si>
  <si>
    <t>JY</t>
  </si>
  <si>
    <t>Bus Data Communications</t>
  </si>
  <si>
    <t>ms119</t>
  </si>
  <si>
    <t>Advanced App Development I</t>
  </si>
  <si>
    <t>ms220</t>
  </si>
  <si>
    <t>Advanced App Development II</t>
  </si>
  <si>
    <t>ms221</t>
  </si>
  <si>
    <t>Networks &amp; Comms</t>
  </si>
  <si>
    <t>ms216</t>
  </si>
  <si>
    <t>Applied Systems Analysis</t>
  </si>
  <si>
    <t>ms314</t>
  </si>
  <si>
    <t>Advanced Database Technologies</t>
  </si>
  <si>
    <t>ms322</t>
  </si>
  <si>
    <t>E-Business Technologies</t>
  </si>
  <si>
    <t>ms320</t>
  </si>
  <si>
    <t>Contemporary Issues in IS</t>
  </si>
  <si>
    <t>ms411</t>
  </si>
  <si>
    <t>Final Year Project Definition</t>
  </si>
  <si>
    <t>ms405</t>
  </si>
  <si>
    <t>Socrúchán</t>
  </si>
  <si>
    <t>ms318</t>
  </si>
  <si>
    <t>1, 2</t>
  </si>
  <si>
    <t>MSc BIS</t>
  </si>
  <si>
    <t>Seimineár in BIS</t>
  </si>
  <si>
    <t>ms562</t>
  </si>
  <si>
    <t>DBS</t>
  </si>
  <si>
    <t>MIS I</t>
  </si>
  <si>
    <t>ms873</t>
  </si>
  <si>
    <t>EMBA</t>
  </si>
  <si>
    <t>ms541</t>
  </si>
  <si>
    <t>Ní l ar siúl</t>
  </si>
  <si>
    <t>Enterprise Architecture Mgt</t>
  </si>
  <si>
    <t>ms542</t>
  </si>
  <si>
    <t>Ní l air</t>
  </si>
  <si>
    <t>Decision Systems &amp; BI</t>
  </si>
  <si>
    <t>ms543</t>
  </si>
  <si>
    <t>ms544</t>
  </si>
  <si>
    <t>B Comm Páirtaimseartha/Ar líne</t>
  </si>
  <si>
    <t>Info &amp; Operations Mgt</t>
  </si>
  <si>
    <t>ms330.3</t>
  </si>
  <si>
    <t>MIS</t>
  </si>
  <si>
    <t>ms100.1</t>
  </si>
  <si>
    <t>E-Commerce</t>
  </si>
  <si>
    <t>ms400.x</t>
  </si>
  <si>
    <t>ms443.4</t>
  </si>
  <si>
    <t>M Acc</t>
  </si>
  <si>
    <t>ms509</t>
  </si>
  <si>
    <t>Is comhordaitheoir é GG</t>
  </si>
  <si>
    <t>MSc ISM &amp; MBS E-Comm</t>
  </si>
  <si>
    <t>Database Systems</t>
  </si>
  <si>
    <t>ms805</t>
  </si>
  <si>
    <t>Bus Applications Programming</t>
  </si>
  <si>
    <t>ms806</t>
  </si>
  <si>
    <t>Dec Systems &amp; Bus Analytics</t>
  </si>
  <si>
    <t>ms814</t>
  </si>
  <si>
    <t>Web Design &amp; Development</t>
  </si>
  <si>
    <t>ms801</t>
  </si>
  <si>
    <t>Is comhordaitheoir é AA</t>
  </si>
  <si>
    <t>IS Security &amp; Ethics</t>
  </si>
  <si>
    <t>ms810</t>
  </si>
  <si>
    <t>ms821</t>
  </si>
  <si>
    <t>RD</t>
  </si>
  <si>
    <t>Systems Dev &amp; Project Mgt</t>
  </si>
  <si>
    <t>ms804</t>
  </si>
  <si>
    <t>Interactive Systems Design</t>
  </si>
  <si>
    <t>ms820</t>
  </si>
  <si>
    <t>E-Commerce Strategy</t>
  </si>
  <si>
    <t>ms808</t>
  </si>
  <si>
    <t>ms813</t>
  </si>
  <si>
    <t>Advanced App Programming</t>
  </si>
  <si>
    <t>ms815</t>
  </si>
  <si>
    <t>MSc ISM</t>
  </si>
  <si>
    <t>Business Data Comms</t>
  </si>
  <si>
    <t>ms803</t>
  </si>
  <si>
    <t>ms807</t>
  </si>
  <si>
    <t>ms809</t>
  </si>
  <si>
    <t>Tionscadal</t>
  </si>
  <si>
    <t>ms812</t>
  </si>
  <si>
    <t>MSc BIS &amp; MBS E-Comm</t>
  </si>
  <si>
    <t>Research Methods I</t>
  </si>
  <si>
    <t>ms532</t>
  </si>
  <si>
    <t>1.2</t>
  </si>
  <si>
    <t>Research Methods II</t>
  </si>
  <si>
    <t>ms533</t>
  </si>
  <si>
    <t>MSc Technology Mgt</t>
  </si>
  <si>
    <t>IS &amp; Software Mgt</t>
  </si>
  <si>
    <t>ms620</t>
  </si>
  <si>
    <t>MA in Digital Media</t>
  </si>
  <si>
    <t>Digital Media Business</t>
  </si>
  <si>
    <t>dm107</t>
  </si>
  <si>
    <t>MSc Finance &amp; IS</t>
  </si>
  <si>
    <t>Seminar in Finance &amp; IS</t>
  </si>
  <si>
    <t>glXXX</t>
  </si>
  <si>
    <t>Múinte ag OL</t>
  </si>
  <si>
    <t>Líon Iomlán na nUaireanta Teagaisc</t>
  </si>
  <si>
    <t>Neamhshannta</t>
  </si>
  <si>
    <t>Sannta Seim I</t>
  </si>
  <si>
    <t>Sannta Seim II</t>
  </si>
  <si>
    <t>Líon éifeachtach foirne ar fáil in aghaidh an tSeim</t>
  </si>
  <si>
    <t>Iomlán léachtaí ranga in aghaidh an duine</t>
  </si>
  <si>
    <t>Meán-Ualach Léachtóra sa Seimeastar</t>
  </si>
  <si>
    <t>Meán-Ualach Léachtaí Ranga</t>
  </si>
  <si>
    <t>Máistreacht Taighde/PhD lánaimseartha</t>
  </si>
  <si>
    <t>Mac léinn 1</t>
  </si>
  <si>
    <t>Mac léinn 2</t>
  </si>
  <si>
    <t>… cuir tuilleadh leis</t>
  </si>
  <si>
    <t>Máistreacht Taighde/PhD páirtaimseartha</t>
  </si>
  <si>
    <t>Mac léinn 3</t>
  </si>
  <si>
    <t>Mac léinn 4</t>
  </si>
  <si>
    <t>Miontráchtas</t>
  </si>
  <si>
    <t>Ainm an Chúrsa</t>
  </si>
  <si>
    <t>Cód an chúrsa</t>
  </si>
  <si>
    <t>Tionscadail Mic Léinn Ghrúpáilte</t>
  </si>
  <si>
    <t>Iomlán uaireanta teagaisc in aghaidh an duine</t>
  </si>
  <si>
    <t>Cion oibre</t>
  </si>
  <si>
    <t>Stiúrthóir an Chláir</t>
  </si>
  <si>
    <t>MSc XX</t>
  </si>
  <si>
    <t>X</t>
  </si>
  <si>
    <t>MSc YY</t>
  </si>
  <si>
    <t>Ceann an Disciplín</t>
  </si>
  <si>
    <t>Ceann Comhlach X</t>
  </si>
  <si>
    <t>Comhordaitheoir Tionscadail na Bliana Deiridh</t>
  </si>
  <si>
    <t>MSc XX, YY</t>
  </si>
  <si>
    <t>Comhordaitheoir Disciplín GRC</t>
  </si>
  <si>
    <t>Meantóir</t>
  </si>
  <si>
    <t>AA i mbun meantóireachta ar HH</t>
  </si>
  <si>
    <t>Mórmhaoiniú mar PI</t>
  </si>
  <si>
    <t>Ról Mórmhaoinithe faoi PI</t>
  </si>
  <si>
    <t>Uaireanta Pháirc an Chrócaigh</t>
  </si>
  <si>
    <t>24 uair sa bhliain in aghaidh na foirne</t>
  </si>
  <si>
    <t>Aschur Taighde (3 bliana rollach)</t>
  </si>
  <si>
    <t>Irisí</t>
  </si>
  <si>
    <t>Páipéir chomhdhála</t>
  </si>
  <si>
    <t>Leabhair</t>
  </si>
  <si>
    <t>Caibidlí Leabhair</t>
  </si>
  <si>
    <t>Aschur ar an meán in aghaidh na bliana</t>
  </si>
  <si>
    <t>WLM16/17</t>
  </si>
  <si>
    <t>Cainníochtúil</t>
  </si>
  <si>
    <t>Cáilíochtúil</t>
  </si>
  <si>
    <t>Modúil Teagaisc Foirne</t>
  </si>
  <si>
    <t>Comhordú</t>
  </si>
  <si>
    <t>Ceannach thar barr amach</t>
  </si>
  <si>
    <t>SUIM</t>
  </si>
  <si>
    <t>Coiste &amp; Seirbhís</t>
  </si>
  <si>
    <t>Stiúradh Taighde</t>
  </si>
  <si>
    <t>2BA</t>
  </si>
  <si>
    <t>3BA</t>
  </si>
  <si>
    <t>MA/MSc</t>
  </si>
  <si>
    <t>1BA</t>
  </si>
  <si>
    <t xml:space="preserve">2BA </t>
  </si>
  <si>
    <t>Cion Oibre (OÉG)</t>
  </si>
  <si>
    <t xml:space="preserve">PhD/Mlitt </t>
  </si>
  <si>
    <t>Iarratas Deontais</t>
  </si>
  <si>
    <t>Caipitil Deontais</t>
  </si>
  <si>
    <t>Foilseacháin</t>
  </si>
  <si>
    <t>Modúl 2BA</t>
  </si>
  <si>
    <t>Modúl 3BA</t>
  </si>
  <si>
    <t>Seimineáir Thaighde</t>
  </si>
  <si>
    <t>Modúl iomlán</t>
  </si>
  <si>
    <t>stiúradh</t>
  </si>
  <si>
    <t>TI150</t>
  </si>
  <si>
    <t>TI151</t>
  </si>
  <si>
    <t>GIP</t>
  </si>
  <si>
    <t>TI 251</t>
  </si>
  <si>
    <t>TI252</t>
  </si>
  <si>
    <t>TI 335</t>
  </si>
  <si>
    <t>Páirteach</t>
  </si>
  <si>
    <t>uair an chloig</t>
  </si>
  <si>
    <t>Ualach Oibre Teagaisc</t>
  </si>
  <si>
    <t>Dualgas</t>
  </si>
  <si>
    <t>Coiste</t>
  </si>
  <si>
    <t>Cathaoirleach Coiste</t>
  </si>
  <si>
    <t>Dearadh Cúrsa</t>
  </si>
  <si>
    <t>DGS</t>
  </si>
  <si>
    <t>Ceann Disciplín</t>
  </si>
  <si>
    <t>Ceann Scoile</t>
  </si>
  <si>
    <t>Stiúrthóir Cláir BA/BSc</t>
  </si>
  <si>
    <t>Stiúrthóir Comhlach RI</t>
  </si>
  <si>
    <t>Leas-Déan</t>
  </si>
  <si>
    <t>Comhalta GRC</t>
  </si>
  <si>
    <t xml:space="preserve">Mac léinn PhD/MLitt </t>
  </si>
  <si>
    <t>Iardhocht.</t>
  </si>
  <si>
    <t>ECTS</t>
  </si>
  <si>
    <t>30*</t>
  </si>
  <si>
    <t>1 = 174u</t>
  </si>
  <si>
    <t>líon</t>
  </si>
  <si>
    <t>aonaid oibre</t>
  </si>
  <si>
    <t xml:space="preserve">líon </t>
  </si>
  <si>
    <t>tá/níl</t>
  </si>
  <si>
    <t>*</t>
  </si>
  <si>
    <t>in aghaidh an mhic léinn</t>
  </si>
  <si>
    <t>Ualach 0.5</t>
  </si>
  <si>
    <t>BP1</t>
  </si>
  <si>
    <r>
      <rPr>
        <b/>
        <sz val="11"/>
        <color theme="1"/>
        <rFont val="Calibri"/>
        <family val="2"/>
        <scheme val="minor"/>
      </rPr>
      <t xml:space="preserve">*Dea-chleachtas </t>
    </r>
    <r>
      <rPr>
        <b/>
        <u/>
        <sz val="11"/>
        <color theme="1"/>
        <rFont val="Calibri"/>
        <family val="2"/>
        <scheme val="minor"/>
      </rPr>
      <t xml:space="preserve">36u ar a laghad </t>
    </r>
    <r>
      <rPr>
        <b/>
        <sz val="11"/>
        <color theme="1"/>
        <rFont val="Calibri"/>
        <family val="2"/>
        <scheme val="minor"/>
      </rPr>
      <t>a dhéanamh ag leibhéal fochéime sa bhliain (mar shampla: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Ualach 0.25 de Sheimineár Taighde 3BA agus 1 mhodúl Teagasc Foirne)</t>
    </r>
  </si>
  <si>
    <t>BP2</t>
  </si>
  <si>
    <r>
      <rPr>
        <b/>
        <sz val="11"/>
        <color theme="1"/>
        <rFont val="Calibri"/>
        <family val="2"/>
        <scheme val="minor"/>
      </rPr>
      <t xml:space="preserve">*Dea-chleachtas </t>
    </r>
    <r>
      <rPr>
        <b/>
        <u/>
        <sz val="11"/>
        <color theme="1"/>
        <rFont val="Calibri"/>
        <family val="2"/>
        <scheme val="minor"/>
      </rPr>
      <t>ualach 0.25 ar a laghad (e.g. 18u)</t>
    </r>
    <r>
      <rPr>
        <b/>
        <sz val="11"/>
        <color theme="1"/>
        <rFont val="Calibri"/>
        <family val="2"/>
        <scheme val="minor"/>
      </rPr>
      <t xml:space="preserve"> de sheimineár taighde 3BA</t>
    </r>
  </si>
  <si>
    <t>BP3</t>
  </si>
  <si>
    <r>
      <rPr>
        <b/>
        <sz val="11"/>
        <color theme="1"/>
        <rFont val="Calibri"/>
        <family val="2"/>
        <scheme val="minor"/>
      </rPr>
      <t xml:space="preserve">*Dea-chleachtas le haghaidh </t>
    </r>
    <r>
      <rPr>
        <b/>
        <u/>
        <sz val="11"/>
        <color theme="1"/>
        <rFont val="Calibri"/>
        <family val="2"/>
        <scheme val="minor"/>
      </rPr>
      <t>ceannach thar barr amach páirteach (in aghaidh an mhodúil)</t>
    </r>
    <r>
      <rPr>
        <b/>
        <sz val="11"/>
        <color theme="1"/>
        <rFont val="Calibri"/>
        <family val="2"/>
        <scheme val="minor"/>
      </rPr>
      <t xml:space="preserve"> ná fanacht ar ualach 0.25 ar a laghad de sheimineár taighde 3BA</t>
    </r>
  </si>
  <si>
    <t>BP4</t>
  </si>
  <si>
    <t>*Dea-chleachtas dul i mbun 1 mhodúl Teagaisc Foirne ar a laghad</t>
  </si>
  <si>
    <t>BP5</t>
  </si>
  <si>
    <t>*Dea-chleachtas ranganna allamuigh MA/MSc ná 6/1 cóimheas mac léinn-comhalta foirne</t>
  </si>
  <si>
    <t>BP6</t>
  </si>
  <si>
    <t xml:space="preserve">*Dea-chleachtas do TI251 agus 252: léacht amháin = ualú .05; TI335 = .10 den aonad oibre ábhartha </t>
  </si>
  <si>
    <t>BP7</t>
  </si>
  <si>
    <t>*Dea-chleachtas go bhfaigheann comhordaitheoirí tráchtas MA/MSc uaireanta stiúrthóireachta breise (12u)</t>
  </si>
  <si>
    <t>Meán-ualach an Choláiste: 174 uair an chloig</t>
  </si>
  <si>
    <t>UALACH OIBRE sa CHEIMIC (Aschuir Thaighde 2016)</t>
  </si>
  <si>
    <t>Cuir i láthair</t>
  </si>
  <si>
    <t xml:space="preserve">Deontais Taighde </t>
  </si>
  <si>
    <t>Líon taighdeoirí iarchéime (PhD/MSc)</t>
  </si>
  <si>
    <t>Líon taighdeoirí iardhochtúireachta</t>
  </si>
  <si>
    <t>Teideal na gComhdhálacha/na gCruinnithe a eagraíodh (Ról)</t>
  </si>
  <si>
    <t>Scrúdaitheoir Seachtrach: ainm na hinstitiúide (Ról: Fochéim, MSc, PhD)</t>
  </si>
  <si>
    <t xml:space="preserve">Scrúdaitheoir Inmheánach: líon na dtráchtas a scrúdaíodh (MSc, PhD) </t>
  </si>
  <si>
    <r>
      <rPr>
        <b/>
        <sz val="11"/>
        <color theme="1"/>
        <rFont val="Calibri"/>
        <family val="2"/>
        <scheme val="minor"/>
      </rPr>
      <t>Céimíochtaí agus Gradaim* Bainte ar mhaithe le hanaithnideacht</t>
    </r>
  </si>
  <si>
    <t>Comhalta den Bhord Eagarthóireachta</t>
  </si>
  <si>
    <t>Moltóireacht</t>
  </si>
  <si>
    <t>Irisí (Iomlán)</t>
  </si>
  <si>
    <t>Irisí (IF&gt;5)</t>
  </si>
  <si>
    <t>Líon na dTagairtí (Scopus)</t>
  </si>
  <si>
    <t>H-Innéacs</t>
  </si>
  <si>
    <t>Ó bhéal</t>
  </si>
  <si>
    <t>Póstaer</t>
  </si>
  <si>
    <t>Cuireadh tugtha</t>
  </si>
  <si>
    <r>
      <rPr>
        <b/>
        <sz val="11"/>
        <color theme="1"/>
        <rFont val="Calibri"/>
        <family val="2"/>
        <scheme val="minor"/>
      </rPr>
      <t>Líon na n-iarratas a rinneadh (an méid iomlán, € Bainte ar mhaithe le hanaithnideacht)</t>
    </r>
  </si>
  <si>
    <r>
      <rPr>
        <b/>
        <sz val="11"/>
        <color theme="1"/>
        <rFont val="Calibri"/>
        <family val="2"/>
        <scheme val="minor"/>
      </rPr>
      <t>Líon na n-iarratas ar éirigh leo (an méid iomlán, € Bainte ar mhaithe le hanaithnideacht)</t>
    </r>
  </si>
  <si>
    <r>
      <rPr>
        <b/>
        <sz val="11"/>
        <color theme="1"/>
        <rFont val="Calibri"/>
        <family val="2"/>
        <scheme val="minor"/>
      </rPr>
      <t>Caiteachas Taighde (</t>
    </r>
    <r>
      <rPr>
        <b/>
        <sz val="11"/>
        <color theme="1"/>
        <rFont val="Calibri"/>
        <family val="2"/>
        <scheme val="minor"/>
      </rPr>
      <t>€</t>
    </r>
    <r>
      <rPr>
        <b/>
        <sz val="8.25"/>
        <color theme="1"/>
        <rFont val="Calibri"/>
        <family val="2"/>
        <scheme val="minor"/>
      </rPr>
      <t>) Bainte</t>
    </r>
    <r>
      <rPr>
        <b/>
        <sz val="8.25"/>
        <color theme="1"/>
        <rFont val="Calibri"/>
        <family val="2"/>
        <scheme val="minor"/>
      </rPr>
      <t xml:space="preserve"> ar mhaithe le hanaithnideacht</t>
    </r>
  </si>
  <si>
    <t>Líon iomlán na bpáipéar a moladh</t>
  </si>
  <si>
    <t>Irisí (giorrúcháin chaighdeánacha), Gníomhaireacht</t>
  </si>
  <si>
    <t>A</t>
  </si>
  <si>
    <t>Bainte ar mhaithe le hanaithnideacht</t>
  </si>
  <si>
    <t>B</t>
  </si>
  <si>
    <t>C</t>
  </si>
  <si>
    <t xml:space="preserve">Siompóisiam Iarchéime Eli Lilly </t>
  </si>
  <si>
    <t>GMIT (Fochéim), TCD (PhD), UCC (PhD)</t>
  </si>
  <si>
    <t>D</t>
  </si>
  <si>
    <t>G</t>
  </si>
  <si>
    <t>4 (***)</t>
  </si>
  <si>
    <t>1 (***)</t>
  </si>
  <si>
    <t>Coláiste na Tríonóide (?  ), DIT(?), IT Áth Luain(?)</t>
  </si>
  <si>
    <t>H</t>
  </si>
  <si>
    <t>Ollscoil na Danmhairge (ceapachán Ollaimh)</t>
  </si>
  <si>
    <t>I</t>
  </si>
  <si>
    <t>6 (***)</t>
  </si>
  <si>
    <t>Ollscoil Cape Town (PhD), AE (Marie Curie)</t>
  </si>
  <si>
    <t>J</t>
  </si>
  <si>
    <r>
      <rPr>
        <sz val="11"/>
        <color theme="1"/>
        <rFont val="Calibri"/>
        <family val="2"/>
        <scheme val="minor"/>
      </rPr>
      <t>**** (€)</t>
    </r>
  </si>
  <si>
    <r>
      <rPr>
        <sz val="11"/>
        <color theme="1"/>
        <rFont val="Calibri"/>
        <family val="2"/>
        <scheme val="minor"/>
      </rPr>
      <t>**** (€</t>
    </r>
    <r>
      <rPr>
        <sz val="8.25"/>
        <color theme="1"/>
        <rFont val="Calibri"/>
        <family val="2"/>
        <scheme val="minor"/>
      </rPr>
      <t>)</t>
    </r>
  </si>
  <si>
    <t xml:space="preserve"> Ollscoil Vín (PhD)</t>
  </si>
  <si>
    <t>&gt; 20</t>
  </si>
  <si>
    <t>K</t>
  </si>
  <si>
    <r>
      <rPr>
        <sz val="11"/>
        <color theme="1"/>
        <rFont val="Calibri"/>
        <family val="2"/>
      </rPr>
      <t>≈ 1,800</t>
    </r>
  </si>
  <si>
    <t>Ollscoil na Cipire (PhD)</t>
  </si>
  <si>
    <t>L</t>
  </si>
  <si>
    <t>M</t>
  </si>
  <si>
    <t>J. Fluoresc.</t>
  </si>
  <si>
    <t>N</t>
  </si>
  <si>
    <t>GMIT (Fochéim) Ollscoil Aachen (PhD)</t>
  </si>
  <si>
    <t>√</t>
  </si>
  <si>
    <t>O</t>
  </si>
  <si>
    <t>3 (****)</t>
  </si>
  <si>
    <t>1 (****)</t>
  </si>
  <si>
    <t>&gt;15</t>
  </si>
  <si>
    <t>P</t>
  </si>
  <si>
    <t>8 (***)</t>
  </si>
  <si>
    <t>4 (****)</t>
  </si>
  <si>
    <t>Ollscoil La Sabana, an Cholóim (?)</t>
  </si>
  <si>
    <t xml:space="preserve">*Mar shampla, aitheantas speisialta d’ailt fhoilsithe, cuireadh léacht ardghradaim a thabhairt, boinn, gradaim, etc. </t>
  </si>
  <si>
    <t>Tabhair faoi deara nach ionann duine A ar an mbileog seo agus duine A ar an mbileog teagaisc agus riaracháin mar an gcéanna le B agus C etc.</t>
  </si>
  <si>
    <t>UALACH OIBRE sa CHEIMIC (Teagasc agus Riarachán) Bliain Acadúil 2016/2017</t>
  </si>
  <si>
    <t>1 chreidmheas = 1 léacht chaighdeánach nasctha le scrúdú</t>
  </si>
  <si>
    <t>CROÍ-THEAGASC</t>
  </si>
  <si>
    <t>Creidmheasanna Iomlána Teagaisc</t>
  </si>
  <si>
    <t>CROÍ-RIARACHÁN</t>
  </si>
  <si>
    <t>Creidmheasanna Iomlána Riaracháin</t>
  </si>
  <si>
    <t>Croíchreidmheasanna Iomlána</t>
  </si>
  <si>
    <t>PhD        (&gt; 4 agus lasmuigh den Scoil)</t>
  </si>
  <si>
    <t>MSc (Lasmuigh den Scoil)</t>
  </si>
  <si>
    <t>Múineadh OÉG lasmuigh den Scoil</t>
  </si>
  <si>
    <t>Iomlán na gCreidmheasanna</t>
  </si>
  <si>
    <t>Grúpa 1</t>
  </si>
  <si>
    <t>An Ceann Scoile</t>
  </si>
  <si>
    <t>Léachtaí</t>
  </si>
  <si>
    <t>Ranganna Praiticiúla (1ú agus 2ú bliain)</t>
  </si>
  <si>
    <t>Ranganna Praiticiúla (3ú bliain)</t>
  </si>
  <si>
    <t>Ranganna Teagaisc</t>
  </si>
  <si>
    <t xml:space="preserve">4ú bliain (gan Iarchéim) </t>
  </si>
  <si>
    <t>4ú bliain (le hIarchéim)</t>
  </si>
  <si>
    <t>Taighde MSc</t>
  </si>
  <si>
    <t>PhD (Stiúradh Iomlán)</t>
  </si>
  <si>
    <t>Grúpa 2</t>
  </si>
  <si>
    <t>Grúpa 3</t>
  </si>
  <si>
    <t>Grúpa 4</t>
  </si>
  <si>
    <t>Grúpa 5</t>
  </si>
  <si>
    <t>Comhordaitheoir an Chúrsa don Chéad Bhliain: Léachtaí 1BS; Ranganna Praiticiúla Céad Bhliana (lena n-áirítear ranganna praiticiúla CH120)</t>
  </si>
  <si>
    <r>
      <rPr>
        <b/>
        <sz val="11"/>
        <color theme="1"/>
        <rFont val="Calibri"/>
        <family val="2"/>
        <scheme val="minor"/>
      </rPr>
      <t>AINM</t>
    </r>
  </si>
  <si>
    <t>1cr/u (uair)</t>
  </si>
  <si>
    <t>0.66 cr/u (uair)</t>
  </si>
  <si>
    <t xml:space="preserve">1 cr/u (uair) </t>
  </si>
  <si>
    <t>10 cr/st (cr)</t>
  </si>
  <si>
    <t>4 cr/st (cr)</t>
  </si>
  <si>
    <t>12/st (cr)</t>
  </si>
  <si>
    <t>20 cr/st (cr, 80 ar a mhéid)</t>
  </si>
  <si>
    <t>*(cr)</t>
  </si>
  <si>
    <t>20 cr/It (cr)</t>
  </si>
  <si>
    <t>15 cr/It (cr)</t>
  </si>
  <si>
    <t xml:space="preserve">10 cr/it (cr) </t>
  </si>
  <si>
    <t>5 cr/it (cr)</t>
  </si>
  <si>
    <t>200 &gt; 2 bhliain 150 &gt; 1 bhliain 100 bl 1</t>
  </si>
  <si>
    <t>20 cr/St (cr)</t>
  </si>
  <si>
    <t>12 cr/St (cr)</t>
  </si>
  <si>
    <t>L(1 cr/u) + T(0.66 cr/u) (cr)</t>
  </si>
  <si>
    <t>Oifigeach Sábháilteachta</t>
  </si>
  <si>
    <t>Comhordaitheoir Cúrsa CH120/CH130/CP102(1EV)</t>
  </si>
  <si>
    <t>Comhordaitheoir MSc (Taighde Ceimice)</t>
  </si>
  <si>
    <t>Comhordaitheoir Ceimice Bithchógaisíochta</t>
  </si>
  <si>
    <t>Comhordaitheoir an tSocrúcháin</t>
  </si>
  <si>
    <t>E</t>
  </si>
  <si>
    <t>F</t>
  </si>
  <si>
    <t>Comhordaitheoir Cúrsa CH140/CP102(1MR, 1HF)</t>
  </si>
  <si>
    <t>Comhordaitheoirí Cúrsaí CH202, CH203, CH204 agus CH205b (Comhordaitheoir an Dara Bliain: 12)</t>
  </si>
  <si>
    <t>CH3101</t>
  </si>
  <si>
    <t>CH506/CH5102</t>
  </si>
  <si>
    <t>Oifigeach For-rochtana</t>
  </si>
  <si>
    <t>Gach Comhordaitheoir Cúrsa eile Tríú Bliain agus Ceathrú Bliain (Comhordaitheoirí Bliana: 6)</t>
  </si>
  <si>
    <t>Coiste Taighde Iarchéime</t>
  </si>
  <si>
    <t>Comhordaitheoirí Rannóige</t>
  </si>
  <si>
    <t>Tionólaí Choiste na Mac Léinn-na Foirne</t>
  </si>
  <si>
    <t>Coiste Feidhmiúcháin Scoil na Ceimice</t>
  </si>
  <si>
    <t>Maoirseacht socrúcháin</t>
  </si>
  <si>
    <t>Iomlán Riachtanach</t>
  </si>
  <si>
    <t>Comhordaitheoir Cúrsa MSc/PhD</t>
  </si>
  <si>
    <t>Coistí Ollscoile (níl san áireamh faoi láthair)</t>
  </si>
  <si>
    <t>Meán</t>
  </si>
  <si>
    <t xml:space="preserve">*Is ionann é seo agus 70% den mheán-ualach oibre teagaisc i Scoil na Ceimice.  Níl sé i gceist gur measúnú cainníochtúil a bheadh ann ar ualach riaracháin an Chinn Scoile; tá sé i gceist a léiriú go bhfuil an t-ualach riaracháin seo i bhfad níos mó ná aon phost eile laistigh den Scoil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</si>
</sst>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#,##0;[Red]\-&quot;€&quot;#,##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Verdana"/>
    </font>
    <font>
      <sz val="12"/>
      <name val="Calibri"/>
      <scheme val="minor"/>
    </font>
    <font>
      <b/>
      <sz val="12"/>
      <name val="Calibri"/>
      <scheme val="minor"/>
    </font>
    <font>
      <sz val="12"/>
      <name val="MS Sans Serif"/>
      <family val="2"/>
    </font>
    <font>
      <sz val="8.5"/>
      <name val="MS Sans Serif"/>
      <family val="2"/>
    </font>
    <font>
      <b/>
      <sz val="12"/>
      <name val="MS Sans Serif"/>
      <family val="2"/>
    </font>
    <font>
      <sz val="12"/>
      <color indexed="9"/>
      <name val="MS Sans Serif"/>
    </font>
    <font>
      <i/>
      <sz val="12"/>
      <name val="MS Sans Serif"/>
      <family val="2"/>
    </font>
    <font>
      <sz val="12"/>
      <name val="Times New Roman"/>
      <family val="1"/>
    </font>
    <font>
      <b/>
      <i/>
      <sz val="12"/>
      <name val="MS Sans Serif"/>
    </font>
    <font>
      <sz val="16"/>
      <color indexed="9"/>
      <name val="MS Sans Serif"/>
    </font>
    <font>
      <b/>
      <sz val="9"/>
      <color indexed="81"/>
      <name val="Verdana"/>
    </font>
    <font>
      <sz val="9"/>
      <color indexed="81"/>
      <name val="Verdana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.25"/>
      <color theme="1"/>
      <name val="Calibri"/>
      <family val="2"/>
      <scheme val="minor"/>
    </font>
    <font>
      <sz val="8.25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/>
      <right style="thick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/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5"/>
      </left>
      <right/>
      <top style="thin">
        <color theme="5"/>
      </top>
      <bottom style="thin">
        <color auto="1"/>
      </bottom>
      <diagonal/>
    </border>
    <border>
      <left/>
      <right style="double">
        <color theme="5"/>
      </right>
      <top style="thin">
        <color theme="5"/>
      </top>
      <bottom style="thin">
        <color auto="1"/>
      </bottom>
      <diagonal/>
    </border>
    <border>
      <left style="double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double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auto="1"/>
      </top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uble">
        <color rgb="FFC00000"/>
      </left>
      <right style="medium">
        <color rgb="FFC00000"/>
      </right>
      <top style="double">
        <color rgb="FFC00000"/>
      </top>
      <bottom style="double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  <border>
      <left style="thick">
        <color rgb="FFC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/>
      <diagonal/>
    </border>
    <border>
      <left/>
      <right style="medium">
        <color rgb="FFC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C0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0" fontId="9" fillId="6" borderId="40" applyNumberFormat="0" applyAlignment="0" applyProtection="0"/>
    <xf numFmtId="0" fontId="10" fillId="0" borderId="0"/>
  </cellStyleXfs>
  <cellXfs count="481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2" xfId="0" applyFont="1" applyBorder="1"/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3" borderId="2" xfId="0" applyFill="1" applyBorder="1"/>
    <xf numFmtId="0" fontId="4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1" fillId="4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5" xfId="0" applyFont="1" applyFill="1" applyBorder="1" applyAlignment="1">
      <alignment horizontal="left"/>
    </xf>
    <xf numFmtId="0" fontId="0" fillId="0" borderId="26" xfId="0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0" fillId="0" borderId="0" xfId="0" applyBorder="1"/>
    <xf numFmtId="0" fontId="1" fillId="4" borderId="2" xfId="0" applyFont="1" applyFill="1" applyBorder="1"/>
    <xf numFmtId="0" fontId="0" fillId="4" borderId="5" xfId="0" applyFill="1" applyBorder="1"/>
    <xf numFmtId="0" fontId="0" fillId="0" borderId="5" xfId="0" applyBorder="1"/>
    <xf numFmtId="0" fontId="0" fillId="0" borderId="6" xfId="0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3" borderId="5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21" xfId="0" applyFont="1" applyBorder="1" applyAlignment="1">
      <alignment wrapText="1"/>
    </xf>
    <xf numFmtId="6" fontId="0" fillId="0" borderId="2" xfId="0" applyNumberFormat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21" xfId="0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21" xfId="0" applyFont="1" applyFill="1" applyBorder="1" applyAlignment="1">
      <alignment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5" borderId="21" xfId="0" applyFont="1" applyFill="1" applyBorder="1" applyAlignment="1">
      <alignment wrapText="1"/>
    </xf>
    <xf numFmtId="0" fontId="0" fillId="5" borderId="2" xfId="0" applyFill="1" applyBorder="1"/>
    <xf numFmtId="0" fontId="0" fillId="5" borderId="6" xfId="0" applyFill="1" applyBorder="1"/>
    <xf numFmtId="0" fontId="1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0" fillId="0" borderId="0" xfId="2"/>
    <xf numFmtId="0" fontId="11" fillId="0" borderId="0" xfId="2" applyFont="1"/>
    <xf numFmtId="0" fontId="12" fillId="0" borderId="0" xfId="2" applyFont="1"/>
    <xf numFmtId="0" fontId="10" fillId="7" borderId="0" xfId="2" applyFill="1"/>
    <xf numFmtId="0" fontId="10" fillId="0" borderId="32" xfId="2" applyBorder="1"/>
    <xf numFmtId="0" fontId="10" fillId="0" borderId="0" xfId="2" applyAlignment="1">
      <alignment horizontal="left"/>
    </xf>
    <xf numFmtId="0" fontId="13" fillId="0" borderId="0" xfId="2" applyFont="1"/>
    <xf numFmtId="0" fontId="13" fillId="7" borderId="0" xfId="2" applyFont="1" applyFill="1"/>
    <xf numFmtId="0" fontId="13" fillId="0" borderId="32" xfId="2" applyFont="1" applyBorder="1"/>
    <xf numFmtId="0" fontId="13" fillId="0" borderId="0" xfId="2" applyFont="1" applyAlignment="1">
      <alignment horizontal="left"/>
    </xf>
    <xf numFmtId="0" fontId="14" fillId="0" borderId="0" xfId="2" applyFont="1"/>
    <xf numFmtId="0" fontId="15" fillId="2" borderId="41" xfId="2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0" fontId="13" fillId="2" borderId="41" xfId="2" applyFont="1" applyFill="1" applyBorder="1" applyAlignment="1">
      <alignment horizontal="center"/>
    </xf>
    <xf numFmtId="0" fontId="15" fillId="2" borderId="0" xfId="2" applyFont="1" applyFill="1" applyAlignment="1">
      <alignment horizontal="right"/>
    </xf>
    <xf numFmtId="0" fontId="13" fillId="2" borderId="0" xfId="2" applyFont="1" applyFill="1"/>
    <xf numFmtId="0" fontId="13" fillId="2" borderId="42" xfId="2" applyFont="1" applyFill="1" applyBorder="1"/>
    <xf numFmtId="0" fontId="13" fillId="0" borderId="41" xfId="2" applyFont="1" applyBorder="1"/>
    <xf numFmtId="0" fontId="13" fillId="0" borderId="0" xfId="2" applyFont="1" applyBorder="1"/>
    <xf numFmtId="0" fontId="15" fillId="0" borderId="41" xfId="2" applyFont="1" applyBorder="1" applyAlignment="1">
      <alignment horizontal="right"/>
    </xf>
    <xf numFmtId="0" fontId="13" fillId="0" borderId="42" xfId="2" applyFont="1" applyBorder="1"/>
    <xf numFmtId="0" fontId="15" fillId="0" borderId="0" xfId="2" applyFont="1"/>
    <xf numFmtId="0" fontId="16" fillId="8" borderId="41" xfId="2" applyFont="1" applyFill="1" applyBorder="1"/>
    <xf numFmtId="0" fontId="16" fillId="8" borderId="0" xfId="2" applyFont="1" applyFill="1"/>
    <xf numFmtId="0" fontId="16" fillId="8" borderId="42" xfId="2" applyFont="1" applyFill="1" applyBorder="1"/>
    <xf numFmtId="0" fontId="13" fillId="0" borderId="41" xfId="2" applyFont="1" applyBorder="1" applyAlignment="1">
      <alignment horizontal="center"/>
    </xf>
    <xf numFmtId="0" fontId="10" fillId="0" borderId="0" xfId="2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5" fillId="0" borderId="0" xfId="2" applyFont="1" applyAlignment="1">
      <alignment wrapText="1"/>
    </xf>
    <xf numFmtId="0" fontId="17" fillId="0" borderId="0" xfId="2" applyFont="1"/>
    <xf numFmtId="0" fontId="13" fillId="0" borderId="32" xfId="2" applyFont="1" applyBorder="1" applyAlignment="1">
      <alignment horizontal="center"/>
    </xf>
    <xf numFmtId="0" fontId="13" fillId="0" borderId="43" xfId="2" applyFont="1" applyBorder="1"/>
    <xf numFmtId="0" fontId="10" fillId="0" borderId="2" xfId="2" applyBorder="1"/>
    <xf numFmtId="0" fontId="13" fillId="0" borderId="2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2" xfId="2" applyFont="1" applyBorder="1"/>
    <xf numFmtId="0" fontId="13" fillId="0" borderId="44" xfId="2" applyFont="1" applyBorder="1"/>
    <xf numFmtId="0" fontId="13" fillId="0" borderId="5" xfId="2" applyFont="1" applyBorder="1"/>
    <xf numFmtId="0" fontId="10" fillId="0" borderId="44" xfId="2" applyBorder="1"/>
    <xf numFmtId="0" fontId="10" fillId="0" borderId="0" xfId="2" applyAlignment="1">
      <alignment wrapText="1"/>
    </xf>
    <xf numFmtId="0" fontId="13" fillId="0" borderId="0" xfId="2" applyFont="1" applyBorder="1" applyAlignment="1">
      <alignment horizontal="right"/>
    </xf>
    <xf numFmtId="0" fontId="13" fillId="0" borderId="42" xfId="2" applyFont="1" applyBorder="1" applyAlignment="1">
      <alignment horizontal="center"/>
    </xf>
    <xf numFmtId="2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3" fillId="7" borderId="2" xfId="2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0" fontId="13" fillId="0" borderId="44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44" xfId="2" applyFont="1" applyFill="1" applyBorder="1" applyAlignment="1">
      <alignment horizontal="center"/>
    </xf>
    <xf numFmtId="0" fontId="13" fillId="0" borderId="43" xfId="2" applyFont="1" applyBorder="1" applyAlignment="1">
      <alignment horizontal="center"/>
    </xf>
    <xf numFmtId="0" fontId="13" fillId="0" borderId="2" xfId="2" quotePrefix="1" applyFont="1" applyFill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44" xfId="2" quotePrefix="1" applyFont="1" applyBorder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left" indent="1"/>
    </xf>
    <xf numFmtId="0" fontId="13" fillId="0" borderId="43" xfId="2" applyFont="1" applyBorder="1" applyAlignment="1">
      <alignment horizontal="center" textRotation="90"/>
    </xf>
    <xf numFmtId="0" fontId="13" fillId="0" borderId="2" xfId="2" applyFont="1" applyBorder="1" applyAlignment="1">
      <alignment horizontal="center" textRotation="90"/>
    </xf>
    <xf numFmtId="0" fontId="13" fillId="0" borderId="45" xfId="2" applyFont="1" applyBorder="1" applyAlignment="1">
      <alignment horizontal="center"/>
    </xf>
    <xf numFmtId="0" fontId="13" fillId="0" borderId="2" xfId="2" applyFont="1" applyBorder="1" applyAlignment="1">
      <alignment horizontal="center" wrapText="1"/>
    </xf>
    <xf numFmtId="0" fontId="13" fillId="0" borderId="3" xfId="2" applyFont="1" applyBorder="1" applyAlignment="1">
      <alignment horizontal="center" textRotation="90"/>
    </xf>
    <xf numFmtId="0" fontId="19" fillId="0" borderId="0" xfId="2" applyFont="1" applyBorder="1"/>
    <xf numFmtId="0" fontId="15" fillId="0" borderId="0" xfId="2" applyNumberFormat="1" applyFont="1" applyBorder="1" applyAlignment="1">
      <alignment horizontal="left" wrapText="1"/>
    </xf>
    <xf numFmtId="0" fontId="15" fillId="0" borderId="0" xfId="2" applyFont="1" applyBorder="1" applyAlignment="1">
      <alignment horizontal="left"/>
    </xf>
    <xf numFmtId="0" fontId="15" fillId="0" borderId="0" xfId="2" applyFont="1" applyBorder="1"/>
    <xf numFmtId="0" fontId="13" fillId="0" borderId="0" xfId="2" applyFont="1" applyFill="1" applyBorder="1" applyAlignment="1">
      <alignment horizontal="center"/>
    </xf>
    <xf numFmtId="0" fontId="13" fillId="0" borderId="46" xfId="2" applyFont="1" applyBorder="1"/>
    <xf numFmtId="0" fontId="13" fillId="0" borderId="14" xfId="2" applyFont="1" applyBorder="1"/>
    <xf numFmtId="0" fontId="13" fillId="0" borderId="14" xfId="2" applyFont="1" applyBorder="1" applyAlignment="1">
      <alignment horizontal="right"/>
    </xf>
    <xf numFmtId="0" fontId="13" fillId="0" borderId="33" xfId="2" applyFont="1" applyBorder="1"/>
    <xf numFmtId="0" fontId="15" fillId="0" borderId="0" xfId="2" applyFont="1" applyFill="1" applyBorder="1" applyAlignment="1">
      <alignment horizontal="center"/>
    </xf>
    <xf numFmtId="0" fontId="15" fillId="0" borderId="47" xfId="2" applyFont="1" applyBorder="1" applyAlignment="1">
      <alignment horizontal="center"/>
    </xf>
    <xf numFmtId="0" fontId="15" fillId="0" borderId="20" xfId="2" applyFont="1" applyBorder="1" applyAlignment="1">
      <alignment horizontal="center"/>
    </xf>
    <xf numFmtId="0" fontId="13" fillId="8" borderId="0" xfId="2" applyFont="1" applyFill="1"/>
    <xf numFmtId="0" fontId="17" fillId="8" borderId="0" xfId="2" applyFont="1" applyFill="1"/>
    <xf numFmtId="0" fontId="13" fillId="8" borderId="0" xfId="2" applyFont="1" applyFill="1" applyAlignment="1">
      <alignment horizontal="left"/>
    </xf>
    <xf numFmtId="0" fontId="20" fillId="8" borderId="0" xfId="2" applyFont="1" applyFill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37" xfId="0" applyFill="1" applyBorder="1"/>
    <xf numFmtId="0" fontId="0" fillId="0" borderId="32" xfId="0" applyBorder="1"/>
    <xf numFmtId="0" fontId="0" fillId="0" borderId="51" xfId="0" applyFill="1" applyBorder="1"/>
    <xf numFmtId="0" fontId="1" fillId="9" borderId="5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54" xfId="0" applyFont="1" applyBorder="1" applyAlignment="1">
      <alignment vertical="center"/>
    </xf>
    <xf numFmtId="0" fontId="0" fillId="9" borderId="0" xfId="0" applyFill="1" applyBorder="1" applyAlignment="1">
      <alignment vertical="center"/>
    </xf>
    <xf numFmtId="0" fontId="1" fillId="9" borderId="54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7" borderId="5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9" borderId="59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9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" fillId="9" borderId="5" xfId="0" applyFont="1" applyFill="1" applyBorder="1"/>
    <xf numFmtId="0" fontId="0" fillId="9" borderId="60" xfId="0" applyFill="1" applyBorder="1"/>
    <xf numFmtId="2" fontId="1" fillId="9" borderId="3" xfId="0" applyNumberFormat="1" applyFont="1" applyFill="1" applyBorder="1" applyAlignment="1">
      <alignment horizontal="center" vertical="center"/>
    </xf>
    <xf numFmtId="1" fontId="1" fillId="9" borderId="2" xfId="0" applyNumberFormat="1" applyFont="1" applyFill="1" applyBorder="1" applyAlignment="1">
      <alignment horizontal="center" vertical="center"/>
    </xf>
    <xf numFmtId="0" fontId="1" fillId="9" borderId="60" xfId="0" applyFont="1" applyFill="1" applyBorder="1"/>
    <xf numFmtId="0" fontId="1" fillId="9" borderId="3" xfId="0" applyFont="1" applyFill="1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9" borderId="2" xfId="0" applyFont="1" applyFill="1" applyBorder="1"/>
    <xf numFmtId="2" fontId="1" fillId="9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7" xfId="0" applyBorder="1"/>
    <xf numFmtId="0" fontId="25" fillId="5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 wrapText="1"/>
    </xf>
    <xf numFmtId="0" fontId="0" fillId="10" borderId="2" xfId="0" applyFill="1" applyBorder="1"/>
    <xf numFmtId="0" fontId="25" fillId="0" borderId="2" xfId="0" applyFont="1" applyBorder="1" applyAlignment="1">
      <alignment horizontal="left" wrapText="1"/>
    </xf>
    <xf numFmtId="0" fontId="0" fillId="11" borderId="2" xfId="0" applyFill="1" applyBorder="1" applyAlignment="1">
      <alignment horizontal="center"/>
    </xf>
    <xf numFmtId="0" fontId="25" fillId="12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14" borderId="2" xfId="0" applyFont="1" applyFill="1" applyBorder="1" applyAlignment="1"/>
    <xf numFmtId="0" fontId="25" fillId="14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26" fillId="5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14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/>
    </xf>
    <xf numFmtId="0" fontId="26" fillId="13" borderId="2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/>
    </xf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1" fillId="10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 vertical="center" wrapText="1"/>
    </xf>
    <xf numFmtId="0" fontId="26" fillId="10" borderId="60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3" borderId="2" xfId="0" applyFont="1" applyFill="1" applyBorder="1"/>
    <xf numFmtId="0" fontId="1" fillId="10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vertical="center"/>
    </xf>
    <xf numFmtId="0" fontId="1" fillId="10" borderId="6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30" fillId="0" borderId="2" xfId="0" applyFont="1" applyBorder="1"/>
    <xf numFmtId="0" fontId="31" fillId="0" borderId="0" xfId="0" applyFont="1"/>
    <xf numFmtId="0" fontId="5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" fontId="0" fillId="0" borderId="63" xfId="0" applyNumberForma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4" fontId="0" fillId="0" borderId="67" xfId="0" applyNumberFormat="1" applyBorder="1" applyAlignment="1">
      <alignment horizontal="center" vertical="center" wrapText="1"/>
    </xf>
    <xf numFmtId="3" fontId="0" fillId="0" borderId="67" xfId="0" applyNumberForma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4" fontId="0" fillId="0" borderId="69" xfId="0" applyNumberForma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3" fontId="0" fillId="0" borderId="69" xfId="0" applyNumberFormat="1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6" fontId="0" fillId="0" borderId="67" xfId="0" applyNumberFormat="1" applyBorder="1" applyAlignment="1">
      <alignment horizontal="center" vertical="center"/>
    </xf>
    <xf numFmtId="0" fontId="0" fillId="0" borderId="71" xfId="0" applyBorder="1"/>
    <xf numFmtId="0" fontId="0" fillId="0" borderId="68" xfId="0" applyBorder="1" applyAlignment="1">
      <alignment vertical="center"/>
    </xf>
    <xf numFmtId="0" fontId="0" fillId="0" borderId="67" xfId="0" applyBorder="1" applyAlignment="1">
      <alignment horizontal="center"/>
    </xf>
    <xf numFmtId="0" fontId="1" fillId="0" borderId="7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/>
    </xf>
    <xf numFmtId="0" fontId="0" fillId="0" borderId="74" xfId="0" applyBorder="1"/>
    <xf numFmtId="0" fontId="0" fillId="0" borderId="81" xfId="0" applyBorder="1"/>
    <xf numFmtId="0" fontId="3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" fontId="1" fillId="0" borderId="0" xfId="0" applyNumberFormat="1" applyFont="1"/>
    <xf numFmtId="0" fontId="0" fillId="0" borderId="0" xfId="0" applyFont="1"/>
    <xf numFmtId="0" fontId="0" fillId="0" borderId="0" xfId="0" applyFont="1" applyAlignment="1">
      <alignment vertical="center"/>
    </xf>
    <xf numFmtId="0" fontId="33" fillId="6" borderId="0" xfId="1" applyFont="1" applyBorder="1" applyAlignment="1">
      <alignment horizontal="center" vertical="center"/>
    </xf>
    <xf numFmtId="1" fontId="33" fillId="15" borderId="40" xfId="1" applyNumberFormat="1" applyFont="1" applyFill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33" fillId="15" borderId="40" xfId="1" applyFont="1" applyFill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1" fillId="15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7" borderId="0" xfId="0" applyFill="1"/>
    <xf numFmtId="0" fontId="0" fillId="15" borderId="0" xfId="0" applyFill="1" applyAlignment="1">
      <alignment horizontal="center"/>
    </xf>
    <xf numFmtId="1" fontId="33" fillId="6" borderId="40" xfId="1" applyNumberFormat="1" applyFont="1" applyAlignment="1">
      <alignment horizontal="center" vertical="center"/>
    </xf>
    <xf numFmtId="0" fontId="33" fillId="6" borderId="40" xfId="1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5" borderId="37" xfId="0" applyFill="1" applyBorder="1" applyAlignment="1">
      <alignment vertical="center"/>
    </xf>
    <xf numFmtId="0" fontId="0" fillId="15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33" fillId="5" borderId="40" xfId="1" applyFont="1" applyFill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4" fillId="0" borderId="0" xfId="0" applyFont="1"/>
    <xf numFmtId="0" fontId="35" fillId="0" borderId="0" xfId="0" applyFont="1" applyAlignment="1"/>
    <xf numFmtId="0" fontId="34" fillId="0" borderId="0" xfId="0" applyFont="1" applyAlignment="1">
      <alignment horizontal="left"/>
    </xf>
    <xf numFmtId="0" fontId="32" fillId="0" borderId="0" xfId="0" applyFont="1" applyAlignment="1"/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29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5" borderId="36" xfId="0" applyFill="1" applyBorder="1" applyAlignment="1">
      <alignment horizontal="left"/>
    </xf>
    <xf numFmtId="0" fontId="0" fillId="5" borderId="37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5" fillId="0" borderId="48" xfId="2" applyFont="1" applyBorder="1" applyAlignment="1">
      <alignment horizontal="center"/>
    </xf>
    <xf numFmtId="0" fontId="10" fillId="0" borderId="20" xfId="2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vertical="center"/>
    </xf>
    <xf numFmtId="0" fontId="1" fillId="9" borderId="55" xfId="0" applyFont="1" applyFill="1" applyBorder="1" applyAlignment="1">
      <alignment vertical="center"/>
    </xf>
    <xf numFmtId="0" fontId="1" fillId="9" borderId="50" xfId="0" applyFont="1" applyFill="1" applyBorder="1" applyAlignment="1">
      <alignment vertical="center"/>
    </xf>
    <xf numFmtId="0" fontId="1" fillId="9" borderId="49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12" borderId="48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 wrapText="1"/>
    </xf>
    <xf numFmtId="0" fontId="1" fillId="9" borderId="55" xfId="0" applyFont="1" applyFill="1" applyBorder="1" applyAlignment="1">
      <alignment vertical="center" wrapText="1"/>
    </xf>
    <xf numFmtId="0" fontId="1" fillId="9" borderId="57" xfId="0" applyFont="1" applyFill="1" applyBorder="1" applyAlignment="1">
      <alignment vertical="center" wrapText="1"/>
    </xf>
    <xf numFmtId="0" fontId="1" fillId="9" borderId="5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0" fontId="1" fillId="0" borderId="76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7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6" borderId="88" xfId="1" applyFont="1" applyBorder="1" applyAlignment="1">
      <alignment horizontal="center" vertical="center" wrapText="1"/>
    </xf>
    <xf numFmtId="0" fontId="33" fillId="6" borderId="84" xfId="1" applyFont="1" applyBorder="1" applyAlignment="1">
      <alignment horizontal="center" vertical="center" wrapText="1"/>
    </xf>
    <xf numFmtId="0" fontId="33" fillId="6" borderId="82" xfId="1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9" borderId="86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85" xfId="0" applyFont="1" applyFill="1" applyBorder="1" applyAlignment="1">
      <alignment horizontal="center" vertical="center"/>
    </xf>
    <xf numFmtId="0" fontId="1" fillId="0" borderId="8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3" fillId="9" borderId="89" xfId="1" applyFont="1" applyFill="1" applyBorder="1" applyAlignment="1">
      <alignment horizontal="center" vertical="center" wrapText="1"/>
    </xf>
    <xf numFmtId="0" fontId="33" fillId="9" borderId="87" xfId="1" applyFont="1" applyFill="1" applyBorder="1" applyAlignment="1">
      <alignment horizontal="center" vertical="center" wrapText="1"/>
    </xf>
    <xf numFmtId="0" fontId="33" fillId="9" borderId="83" xfId="1" applyFont="1" applyFill="1" applyBorder="1" applyAlignment="1">
      <alignment horizontal="center" vertical="center" wrapText="1"/>
    </xf>
  </cellXfs>
  <cellStyles count="3">
    <cellStyle name="Calculation" xfId="1" builtinId="22"/>
    <cellStyle name="Normal" xfId="0" builtinId="0"/>
    <cellStyle name="Normal 2" xfId="2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7938</xdr:rowOff>
    </xdr:from>
    <xdr:to>
      <xdr:col>13</xdr:col>
      <xdr:colOff>341312</xdr:colOff>
      <xdr:row>27</xdr:row>
      <xdr:rowOff>203200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27B043-FD08-428B-835D-9C7211065080}"/>
            </a:ext>
          </a:extLst>
        </xdr:cNvPr>
        <xdr:cNvSpPr txBox="1"/>
      </xdr:nvSpPr>
      <xdr:spPr>
        <a:xfrm>
          <a:off x="10674350" y="7938"/>
          <a:ext cx="3922712" cy="6958012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ga-IE" sz="1400" b="1"/>
            <a:t>Bunaithe</a:t>
          </a:r>
          <a:r>
            <a:rPr lang="ga-IE" baseline="0"/>
            <a:t> </a:t>
          </a:r>
          <a:r>
            <a:rPr lang="ga-IE" b="1" baseline="0"/>
            <a:t>Meitheamh 2012 – Ní raibh súil le poist cheannaireachta sa chéad bhliain, meantóireacht le róil nua e.g. comhordú tionscadail taighde</a:t>
          </a:r>
          <a:r>
            <a:rPr lang="ga-IE"/>
            <a:t>
</a:t>
          </a:r>
        </a:p>
        <a:p>
          <a:r>
            <a:rPr lang="ga-IE"/>
            <a:t>
</a:t>
          </a:r>
        </a:p>
        <a:p>
          <a:r>
            <a:rPr lang="ga-IE" sz="1400" b="1"/>
            <a:t>1. Cosúil le e.g. Ceimic, ach iardhearcach ó thaobh cur chuige de (aighneacht mhí Iúil)</a:t>
          </a:r>
          <a:r>
            <a:rPr lang="ga-IE"/>
            <a:t>
</a:t>
          </a:r>
        </a:p>
        <a:p>
          <a:r>
            <a:rPr lang="ga-IE" sz="1400" b="1"/>
            <a:t>2. Difríochtaí </a:t>
          </a:r>
          <a:r>
            <a:rPr lang="ga-IE"/>
            <a:t>
</a:t>
          </a:r>
        </a:p>
        <a:p>
          <a:r>
            <a:rPr lang="ga-IE" b="1" baseline="0"/>
            <a:t>-</a:t>
          </a:r>
          <a:r>
            <a:rPr lang="ga-IE"/>
            <a:t> </a:t>
          </a:r>
          <a:r>
            <a:rPr lang="ga-IE" sz="1400" b="1"/>
            <a:t>Cuairteanna socrúcháin</a:t>
          </a:r>
          <a:r>
            <a:rPr lang="ga-IE" b="1" baseline="0"/>
            <a:t> e.g. 15 DPsychSc*</a:t>
          </a:r>
          <a:r>
            <a:rPr lang="ga-IE" baseline="0"/>
            <a:t> </a:t>
          </a:r>
          <a:r>
            <a:rPr lang="ga-IE"/>
            <a:t>
</a:t>
          </a:r>
        </a:p>
        <a:p>
          <a:r>
            <a:rPr lang="ga-IE" sz="1400" b="1" baseline="0"/>
            <a:t>- Aighneachtaí creidiúnaithe (4 chlár)*</a:t>
          </a:r>
          <a:r>
            <a:rPr lang="ga-IE"/>
            <a:t>
</a:t>
          </a:r>
        </a:p>
        <a:p>
          <a:r>
            <a:rPr lang="ga-IE" sz="1400" b="1" baseline="0"/>
            <a:t>- Níl ualach oibre comhghleacaithe ar fáil (IRIS)*</a:t>
          </a:r>
          <a:r>
            <a:rPr lang="ga-IE"/>
            <a:t>
</a:t>
          </a:r>
        </a:p>
        <a:p>
          <a:r>
            <a:rPr lang="ga-IE" sz="1400" b="1" baseline="0"/>
            <a:t>3. </a:t>
          </a:r>
          <a:r>
            <a:rPr lang="ga-I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Meastar Forbairt Cláir nó Modúil Nua as féin</a:t>
          </a:r>
          <a:r>
            <a:rPr lang="ga-IE"/>
            <a:t>
</a:t>
          </a:r>
        </a:p>
        <a:p>
          <a:r>
            <a:rPr lang="ga-IE" sz="1400" b="1" baseline="0"/>
            <a:t>4. Is cuid mhór den ualach oibre an stiúradh ag leibhéal fochéime agus iarchéime</a:t>
          </a:r>
          <a:r>
            <a:rPr lang="ga-IE"/>
            <a:t>
</a:t>
          </a:r>
        </a:p>
        <a:p>
          <a:r>
            <a:rPr lang="ga-IE" sz="1400" b="1" baseline="0"/>
            <a:t>5. Measfar stiúradh PhD mar thaighde de réir scéim SL</a:t>
          </a:r>
          <a:r>
            <a:rPr lang="ga-IE"/>
            <a:t>
</a:t>
          </a:r>
        </a:p>
        <a:p>
          <a:r>
            <a:rPr lang="ga-IE" sz="1400" b="1" baseline="0"/>
            <a:t>6. Obair ar mhaithe leis an Scoil, an Ollscoil agus an Pobal de réir Scéim faoin táb Ceannaireachta agus riarachán*</a:t>
          </a:r>
          <a:r>
            <a:rPr lang="ga-IE"/>
            <a:t>
</a:t>
          </a:r>
        </a:p>
        <a:p>
          <a:r>
            <a:rPr lang="ga-IE" sz="1400" b="1" baseline="0"/>
            <a:t>7. Spriocanna don chéad bhliain acadúil eile*</a:t>
          </a:r>
          <a:r>
            <a:rPr lang="ga-IE"/>
            <a:t>
</a:t>
          </a:r>
        </a:p>
        <a:p>
          <a:r>
            <a:rPr lang="ga-IE"/>
            <a:t>
</a:t>
          </a:r>
        </a:p>
        <a:p>
          <a:r>
            <a:rPr lang="ga-IE" sz="1400" b="1"/>
            <a:t>*moltaí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G31"/>
  <sheetViews>
    <sheetView tabSelected="1" topLeftCell="D13" zoomScale="120" zoomScaleNormal="120" workbookViewId="0">
      <selection activeCell="G11" sqref="G11"/>
    </sheetView>
  </sheetViews>
  <sheetFormatPr defaultColWidth="8.6640625" defaultRowHeight="14.4" x14ac:dyDescent="0.3"/>
  <cols>
    <col min="1" max="1" width="29.6640625" customWidth="1"/>
    <col min="2" max="2" width="21" customWidth="1"/>
    <col min="3" max="3" width="15.6640625" customWidth="1"/>
    <col min="4" max="4" width="30.44140625" customWidth="1"/>
    <col min="5" max="5" width="28.44140625" customWidth="1"/>
    <col min="6" max="6" width="14.44140625" customWidth="1"/>
    <col min="7" max="7" width="16" customWidth="1"/>
  </cols>
  <sheetData>
    <row r="1" spans="1:7" ht="15.6" x14ac:dyDescent="0.3">
      <c r="A1" s="341" t="s">
        <v>0</v>
      </c>
      <c r="B1" s="341"/>
      <c r="C1" s="341"/>
      <c r="D1" s="341"/>
      <c r="E1" s="341"/>
      <c r="F1" s="341"/>
      <c r="G1" s="341"/>
    </row>
    <row r="2" spans="1:7" ht="15.6" x14ac:dyDescent="0.3">
      <c r="A2" s="341" t="s">
        <v>1</v>
      </c>
      <c r="B2" s="341"/>
      <c r="C2" s="341"/>
      <c r="D2" s="341"/>
      <c r="E2" s="341"/>
      <c r="F2" s="341"/>
      <c r="G2" s="341"/>
    </row>
    <row r="3" spans="1:7" ht="32.25" customHeight="1" x14ac:dyDescent="0.3">
      <c r="A3" s="342" t="s">
        <v>2</v>
      </c>
      <c r="B3" s="342"/>
      <c r="C3" s="342"/>
      <c r="D3" s="342"/>
      <c r="E3" s="342"/>
      <c r="F3" s="342"/>
      <c r="G3" s="342"/>
    </row>
    <row r="4" spans="1:7" ht="15.6" x14ac:dyDescent="0.3">
      <c r="A4" s="349" t="s">
        <v>3</v>
      </c>
      <c r="B4" s="349"/>
    </row>
    <row r="5" spans="1:7" ht="15" x14ac:dyDescent="0.3">
      <c r="A5" s="1"/>
    </row>
    <row r="6" spans="1:7" ht="17.399999999999999" x14ac:dyDescent="0.3">
      <c r="A6" s="355" t="s">
        <v>4</v>
      </c>
      <c r="B6" s="356"/>
      <c r="C6" s="356"/>
      <c r="D6" s="356"/>
      <c r="E6" s="356"/>
      <c r="F6" s="356"/>
      <c r="G6" s="357"/>
    </row>
    <row r="7" spans="1:7" x14ac:dyDescent="0.3">
      <c r="A7" s="337" t="s">
        <v>5</v>
      </c>
      <c r="B7" s="338"/>
      <c r="C7" s="343"/>
      <c r="D7" s="344" t="s">
        <v>6</v>
      </c>
      <c r="E7" s="338"/>
      <c r="F7" s="338"/>
      <c r="G7" s="339"/>
    </row>
    <row r="8" spans="1:7" ht="43.2" x14ac:dyDescent="0.3">
      <c r="A8" s="6" t="s">
        <v>7</v>
      </c>
      <c r="B8" s="6" t="s">
        <v>8</v>
      </c>
      <c r="C8" s="14" t="s">
        <v>9</v>
      </c>
      <c r="D8" s="8" t="s">
        <v>7</v>
      </c>
      <c r="E8" s="9" t="s">
        <v>10</v>
      </c>
      <c r="F8" s="9" t="s">
        <v>8</v>
      </c>
      <c r="G8" s="9" t="s">
        <v>9</v>
      </c>
    </row>
    <row r="9" spans="1:7" ht="28.8" x14ac:dyDescent="0.3">
      <c r="A9" s="3" t="s">
        <v>11</v>
      </c>
      <c r="B9" s="3">
        <v>50</v>
      </c>
      <c r="C9" s="15">
        <v>24</v>
      </c>
      <c r="D9" s="4" t="s">
        <v>12</v>
      </c>
      <c r="E9" s="3" t="s">
        <v>13</v>
      </c>
      <c r="F9" s="3">
        <v>16</v>
      </c>
      <c r="G9" s="3">
        <v>24</v>
      </c>
    </row>
    <row r="10" spans="1:7" ht="28.8" x14ac:dyDescent="0.3">
      <c r="A10" s="3" t="s">
        <v>14</v>
      </c>
      <c r="B10" s="52">
        <v>4</v>
      </c>
      <c r="C10" s="51">
        <v>32</v>
      </c>
      <c r="D10" s="53" t="s">
        <v>15</v>
      </c>
      <c r="E10" s="52" t="s">
        <v>13</v>
      </c>
      <c r="F10" s="52">
        <v>2</v>
      </c>
      <c r="G10" s="52">
        <v>50</v>
      </c>
    </row>
    <row r="11" spans="1:7" ht="28.8" x14ac:dyDescent="0.3">
      <c r="A11" s="3" t="s">
        <v>16</v>
      </c>
      <c r="B11" s="3">
        <v>50</v>
      </c>
      <c r="C11" s="15">
        <v>6</v>
      </c>
      <c r="D11" s="4" t="s">
        <v>17</v>
      </c>
      <c r="E11" s="3" t="s">
        <v>13</v>
      </c>
      <c r="F11" s="3">
        <v>16</v>
      </c>
      <c r="G11" s="3">
        <v>8</v>
      </c>
    </row>
    <row r="12" spans="1:7" x14ac:dyDescent="0.3">
      <c r="A12" s="3" t="s">
        <v>18</v>
      </c>
      <c r="B12" s="3">
        <v>90</v>
      </c>
      <c r="C12" s="15">
        <v>11</v>
      </c>
      <c r="D12" s="4"/>
      <c r="E12" s="3"/>
      <c r="F12" s="3"/>
      <c r="G12" s="3"/>
    </row>
    <row r="13" spans="1:7" x14ac:dyDescent="0.3">
      <c r="A13" s="3" t="s">
        <v>19</v>
      </c>
      <c r="B13" s="3">
        <v>18</v>
      </c>
      <c r="C13" s="15">
        <v>11</v>
      </c>
      <c r="D13" s="4"/>
      <c r="E13" s="3"/>
      <c r="F13" s="3"/>
      <c r="G13" s="3"/>
    </row>
    <row r="14" spans="1:7" x14ac:dyDescent="0.3">
      <c r="A14" s="3" t="s">
        <v>20</v>
      </c>
      <c r="B14" s="3">
        <v>120</v>
      </c>
      <c r="C14" s="15">
        <v>2</v>
      </c>
      <c r="D14" s="4"/>
      <c r="E14" s="3"/>
      <c r="F14" s="3"/>
      <c r="G14" s="3"/>
    </row>
    <row r="15" spans="1:7" x14ac:dyDescent="0.3">
      <c r="A15" s="3"/>
      <c r="B15" s="3"/>
      <c r="C15" s="15"/>
      <c r="D15" s="4"/>
      <c r="E15" s="3"/>
      <c r="F15" s="3"/>
      <c r="G15" s="3"/>
    </row>
    <row r="16" spans="1:7" ht="15" thickBot="1" x14ac:dyDescent="0.35">
      <c r="A16" s="18"/>
      <c r="B16" s="18"/>
      <c r="C16" s="16"/>
      <c r="D16" s="19"/>
      <c r="E16" s="18"/>
      <c r="F16" s="18"/>
      <c r="G16" s="18"/>
    </row>
    <row r="17" spans="1:7" ht="15.6" thickTop="1" thickBot="1" x14ac:dyDescent="0.35">
      <c r="A17" s="350" t="s">
        <v>21</v>
      </c>
      <c r="B17" s="351"/>
      <c r="C17" s="17">
        <f>SUM(C9:C16)</f>
        <v>86</v>
      </c>
      <c r="D17" s="352" t="s">
        <v>22</v>
      </c>
      <c r="E17" s="353"/>
      <c r="F17" s="354"/>
      <c r="G17" s="17">
        <f>SUM(G9:G16)</f>
        <v>82</v>
      </c>
    </row>
    <row r="18" spans="1:7" ht="15" thickTop="1" x14ac:dyDescent="0.3">
      <c r="A18" s="23"/>
      <c r="B18" s="23"/>
      <c r="C18" s="21"/>
      <c r="D18" s="22"/>
      <c r="E18" s="22"/>
      <c r="F18" s="22"/>
      <c r="G18" s="21"/>
    </row>
    <row r="19" spans="1:7" x14ac:dyDescent="0.3">
      <c r="A19" s="20"/>
      <c r="B19" s="20"/>
      <c r="C19" s="20"/>
      <c r="D19" s="20"/>
      <c r="E19" s="20"/>
      <c r="F19" s="20"/>
      <c r="G19" s="20"/>
    </row>
    <row r="20" spans="1:7" x14ac:dyDescent="0.3">
      <c r="A20" s="335" t="s">
        <v>23</v>
      </c>
      <c r="B20" s="345"/>
      <c r="C20" s="346"/>
      <c r="D20" s="347" t="s">
        <v>24</v>
      </c>
      <c r="E20" s="345"/>
      <c r="F20" s="345"/>
      <c r="G20" s="348"/>
    </row>
    <row r="21" spans="1:7" ht="57.6" x14ac:dyDescent="0.3">
      <c r="A21" s="9" t="s">
        <v>25</v>
      </c>
      <c r="B21" s="9" t="s">
        <v>26</v>
      </c>
      <c r="C21" s="14" t="s">
        <v>27</v>
      </c>
      <c r="D21" s="8" t="s">
        <v>28</v>
      </c>
      <c r="E21" s="9" t="s">
        <v>29</v>
      </c>
      <c r="F21" s="9" t="s">
        <v>30</v>
      </c>
      <c r="G21" s="9"/>
    </row>
    <row r="22" spans="1:7" x14ac:dyDescent="0.3">
      <c r="A22" s="3"/>
      <c r="B22" s="3"/>
      <c r="C22" s="15"/>
      <c r="D22" s="4"/>
      <c r="E22" s="3"/>
      <c r="F22" s="3"/>
      <c r="G22" s="3"/>
    </row>
    <row r="23" spans="1:7" x14ac:dyDescent="0.3">
      <c r="A23" s="3"/>
      <c r="B23" s="3"/>
      <c r="C23" s="15"/>
      <c r="D23" s="4"/>
      <c r="E23" s="3"/>
      <c r="F23" s="3"/>
      <c r="G23" s="3"/>
    </row>
    <row r="24" spans="1:7" x14ac:dyDescent="0.3">
      <c r="A24" s="21"/>
      <c r="B24" s="21"/>
      <c r="C24" s="21"/>
      <c r="D24" s="21"/>
      <c r="E24" s="21"/>
      <c r="F24" s="21"/>
      <c r="G24" s="21"/>
    </row>
    <row r="26" spans="1:7" x14ac:dyDescent="0.3">
      <c r="A26" s="337" t="s">
        <v>31</v>
      </c>
      <c r="B26" s="338"/>
      <c r="C26" s="338"/>
      <c r="D26" s="338"/>
      <c r="E26" s="338"/>
      <c r="F26" s="338"/>
      <c r="G26" s="339"/>
    </row>
    <row r="27" spans="1:7" x14ac:dyDescent="0.3">
      <c r="A27" s="335" t="s">
        <v>32</v>
      </c>
      <c r="B27" s="336"/>
      <c r="C27" s="340" t="s">
        <v>33</v>
      </c>
      <c r="D27" s="336"/>
      <c r="E27" s="340" t="s">
        <v>34</v>
      </c>
      <c r="F27" s="336"/>
      <c r="G27" s="24" t="s">
        <v>35</v>
      </c>
    </row>
    <row r="28" spans="1:7" ht="28.8" x14ac:dyDescent="0.3">
      <c r="A28" s="9" t="s">
        <v>36</v>
      </c>
      <c r="B28" s="26" t="s">
        <v>26</v>
      </c>
      <c r="C28" s="27" t="s">
        <v>37</v>
      </c>
      <c r="D28" s="29" t="s">
        <v>38</v>
      </c>
      <c r="E28" s="27" t="s">
        <v>36</v>
      </c>
      <c r="F28" s="29" t="s">
        <v>39</v>
      </c>
      <c r="G28" s="25"/>
    </row>
    <row r="29" spans="1:7" ht="28.8" x14ac:dyDescent="0.3">
      <c r="A29" s="3" t="s">
        <v>13</v>
      </c>
      <c r="B29" s="10" t="s">
        <v>40</v>
      </c>
      <c r="C29" s="28"/>
      <c r="D29" s="12"/>
      <c r="E29" s="62" t="s">
        <v>41</v>
      </c>
      <c r="F29" s="12"/>
      <c r="G29" s="4"/>
    </row>
    <row r="30" spans="1:7" ht="43.2" x14ac:dyDescent="0.3">
      <c r="A30" s="3" t="s">
        <v>13</v>
      </c>
      <c r="B30" s="61" t="s">
        <v>42</v>
      </c>
      <c r="C30" s="28"/>
      <c r="D30" s="12"/>
      <c r="E30" s="62" t="s">
        <v>43</v>
      </c>
      <c r="F30" s="12"/>
      <c r="G30" s="4"/>
    </row>
    <row r="31" spans="1:7" x14ac:dyDescent="0.3">
      <c r="A31" s="3"/>
      <c r="B31" s="10"/>
      <c r="C31" s="28"/>
      <c r="D31" s="12"/>
      <c r="E31" s="28"/>
      <c r="F31" s="12"/>
      <c r="G31" s="4"/>
    </row>
  </sheetData>
  <mergeCells count="15">
    <mergeCell ref="A27:B27"/>
    <mergeCell ref="A26:G26"/>
    <mergeCell ref="E27:F27"/>
    <mergeCell ref="A1:G1"/>
    <mergeCell ref="A3:G3"/>
    <mergeCell ref="A7:C7"/>
    <mergeCell ref="D7:G7"/>
    <mergeCell ref="A20:C20"/>
    <mergeCell ref="D20:G20"/>
    <mergeCell ref="A4:B4"/>
    <mergeCell ref="A2:G2"/>
    <mergeCell ref="A17:B17"/>
    <mergeCell ref="D17:F17"/>
    <mergeCell ref="C27:D27"/>
    <mergeCell ref="A6:G6"/>
  </mergeCells>
  <pageMargins left="0.7" right="0.7" top="0.75" bottom="0.75" header="0.3" footer="0.3"/>
  <pageSetup paperSize="9" scale="8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H38"/>
  <sheetViews>
    <sheetView workbookViewId="0">
      <selection activeCell="G7" sqref="G7"/>
    </sheetView>
  </sheetViews>
  <sheetFormatPr defaultColWidth="8.6640625" defaultRowHeight="14.4" x14ac:dyDescent="0.3"/>
  <cols>
    <col min="1" max="1" width="21.33203125" customWidth="1"/>
    <col min="2" max="2" width="17.44140625" customWidth="1"/>
    <col min="3" max="3" width="19.33203125" customWidth="1"/>
    <col min="4" max="4" width="21" customWidth="1"/>
    <col min="5" max="6" width="24.109375" customWidth="1"/>
    <col min="7" max="7" width="24.44140625" customWidth="1"/>
    <col min="8" max="8" width="26" customWidth="1"/>
    <col min="9" max="9" width="18.6640625" customWidth="1"/>
  </cols>
  <sheetData>
    <row r="2" spans="1:8" ht="16.8" x14ac:dyDescent="0.3">
      <c r="A2" s="375" t="s">
        <v>44</v>
      </c>
      <c r="B2" s="376"/>
      <c r="C2" s="376"/>
      <c r="D2" s="376"/>
      <c r="E2" s="376"/>
      <c r="F2" s="376"/>
      <c r="G2" s="376"/>
      <c r="H2" s="377"/>
    </row>
    <row r="3" spans="1:8" ht="39.75" customHeight="1" x14ac:dyDescent="0.3">
      <c r="A3" s="335" t="s">
        <v>45</v>
      </c>
      <c r="B3" s="336"/>
      <c r="C3" s="340" t="s">
        <v>46</v>
      </c>
      <c r="D3" s="336"/>
      <c r="E3" s="340" t="s">
        <v>47</v>
      </c>
      <c r="F3" s="345"/>
      <c r="G3" s="336"/>
      <c r="H3" s="47" t="s">
        <v>48</v>
      </c>
    </row>
    <row r="4" spans="1:8" ht="28.8" x14ac:dyDescent="0.3">
      <c r="A4" s="9" t="s">
        <v>49</v>
      </c>
      <c r="B4" s="7" t="s">
        <v>50</v>
      </c>
      <c r="C4" s="27" t="s">
        <v>49</v>
      </c>
      <c r="D4" s="7" t="s">
        <v>50</v>
      </c>
      <c r="E4" s="27" t="s">
        <v>49</v>
      </c>
      <c r="F4" s="30" t="s">
        <v>51</v>
      </c>
      <c r="G4" s="7" t="s">
        <v>52</v>
      </c>
      <c r="H4" s="27" t="s">
        <v>49</v>
      </c>
    </row>
    <row r="5" spans="1:8" ht="28.8" x14ac:dyDescent="0.3">
      <c r="A5" s="55">
        <v>1</v>
      </c>
      <c r="B5" s="56" t="s">
        <v>53</v>
      </c>
      <c r="C5" s="58">
        <v>1</v>
      </c>
      <c r="D5" s="56" t="s">
        <v>13</v>
      </c>
      <c r="E5" s="58">
        <v>1</v>
      </c>
      <c r="F5" s="59" t="s">
        <v>54</v>
      </c>
      <c r="G5" s="56" t="s">
        <v>55</v>
      </c>
      <c r="H5" s="49">
        <v>1</v>
      </c>
    </row>
    <row r="6" spans="1:8" ht="28.8" x14ac:dyDescent="0.3">
      <c r="A6" s="52">
        <v>2</v>
      </c>
      <c r="B6" s="57" t="s">
        <v>56</v>
      </c>
      <c r="C6" s="54">
        <v>2</v>
      </c>
      <c r="D6" s="57" t="s">
        <v>13</v>
      </c>
      <c r="E6" s="58">
        <v>2</v>
      </c>
      <c r="F6" s="59" t="s">
        <v>54</v>
      </c>
      <c r="G6" s="57" t="s">
        <v>55</v>
      </c>
      <c r="H6" s="28">
        <v>2</v>
      </c>
    </row>
    <row r="7" spans="1:8" x14ac:dyDescent="0.3">
      <c r="A7" s="52">
        <v>3</v>
      </c>
      <c r="B7" s="57" t="s">
        <v>56</v>
      </c>
      <c r="C7" s="28"/>
      <c r="D7" s="5"/>
      <c r="E7" s="54">
        <v>3</v>
      </c>
      <c r="F7" s="60" t="s">
        <v>54</v>
      </c>
      <c r="G7" s="57" t="s">
        <v>57</v>
      </c>
      <c r="H7" s="28">
        <v>3</v>
      </c>
    </row>
    <row r="8" spans="1:8" x14ac:dyDescent="0.3">
      <c r="A8" s="52">
        <v>4</v>
      </c>
      <c r="B8" s="57" t="s">
        <v>53</v>
      </c>
      <c r="C8" s="28"/>
      <c r="D8" s="5"/>
      <c r="E8" s="28"/>
      <c r="F8" s="11"/>
      <c r="G8" s="5"/>
      <c r="H8" s="28">
        <v>4</v>
      </c>
    </row>
    <row r="9" spans="1:8" x14ac:dyDescent="0.3">
      <c r="A9" s="3"/>
      <c r="B9" s="5"/>
      <c r="C9" s="28"/>
      <c r="D9" s="5"/>
      <c r="E9" s="28"/>
      <c r="F9" s="11"/>
      <c r="G9" s="5"/>
      <c r="H9" s="28">
        <v>5</v>
      </c>
    </row>
    <row r="10" spans="1:8" x14ac:dyDescent="0.3">
      <c r="A10" s="3"/>
      <c r="B10" s="5"/>
      <c r="C10" s="28"/>
      <c r="D10" s="5"/>
      <c r="E10" s="28"/>
      <c r="F10" s="11"/>
      <c r="G10" s="5"/>
      <c r="H10" s="28">
        <v>6</v>
      </c>
    </row>
    <row r="11" spans="1:8" x14ac:dyDescent="0.3">
      <c r="A11" s="3"/>
      <c r="B11" s="5"/>
      <c r="C11" s="28"/>
      <c r="D11" s="5"/>
      <c r="E11" s="28"/>
      <c r="F11" s="11"/>
      <c r="G11" s="5"/>
      <c r="H11" s="28">
        <v>7</v>
      </c>
    </row>
    <row r="12" spans="1:8" x14ac:dyDescent="0.3">
      <c r="A12" s="3"/>
      <c r="B12" s="5"/>
      <c r="C12" s="28"/>
      <c r="D12" s="5"/>
      <c r="E12" s="28"/>
      <c r="F12" s="11"/>
      <c r="G12" s="5"/>
      <c r="H12" s="28">
        <v>8</v>
      </c>
    </row>
    <row r="13" spans="1:8" x14ac:dyDescent="0.3">
      <c r="A13" s="3"/>
      <c r="B13" s="5"/>
      <c r="C13" s="28"/>
      <c r="D13" s="5"/>
      <c r="E13" s="28"/>
      <c r="F13" s="11"/>
      <c r="G13" s="5"/>
      <c r="H13" s="28">
        <v>9</v>
      </c>
    </row>
    <row r="14" spans="1:8" x14ac:dyDescent="0.3">
      <c r="A14" s="3"/>
      <c r="B14" s="5"/>
      <c r="C14" s="28"/>
      <c r="D14" s="5"/>
      <c r="E14" s="28"/>
      <c r="F14" s="11"/>
      <c r="G14" s="5"/>
      <c r="H14" s="28"/>
    </row>
    <row r="15" spans="1:8" x14ac:dyDescent="0.3">
      <c r="A15" s="3"/>
      <c r="B15" s="5"/>
      <c r="C15" s="28"/>
      <c r="D15" s="5"/>
      <c r="E15" s="28"/>
      <c r="F15" s="11"/>
      <c r="G15" s="5"/>
      <c r="H15" s="28"/>
    </row>
    <row r="16" spans="1:8" x14ac:dyDescent="0.3">
      <c r="A16" s="3"/>
      <c r="B16" s="5"/>
      <c r="C16" s="28"/>
      <c r="D16" s="5"/>
      <c r="E16" s="28"/>
      <c r="F16" s="11"/>
      <c r="G16" s="5"/>
      <c r="H16" s="28"/>
    </row>
    <row r="17" spans="1:8" ht="15" thickBot="1" x14ac:dyDescent="0.35">
      <c r="A17" s="18"/>
      <c r="B17" s="31"/>
      <c r="C17" s="32"/>
      <c r="D17" s="31"/>
      <c r="E17" s="32"/>
      <c r="F17" s="34"/>
      <c r="G17" s="31"/>
      <c r="H17" s="32"/>
    </row>
    <row r="18" spans="1:8" ht="30" thickTop="1" thickBot="1" x14ac:dyDescent="0.35">
      <c r="A18" s="37" t="s">
        <v>58</v>
      </c>
      <c r="B18" s="36">
        <v>4</v>
      </c>
      <c r="C18" s="38" t="s">
        <v>59</v>
      </c>
      <c r="D18" s="36">
        <v>2</v>
      </c>
      <c r="E18" s="378" t="s">
        <v>60</v>
      </c>
      <c r="F18" s="379"/>
      <c r="G18" s="36">
        <v>3</v>
      </c>
      <c r="H18" s="33">
        <v>9</v>
      </c>
    </row>
    <row r="19" spans="1:8" ht="15" thickTop="1" x14ac:dyDescent="0.3"/>
    <row r="21" spans="1:8" x14ac:dyDescent="0.3">
      <c r="A21" s="369" t="s">
        <v>61</v>
      </c>
      <c r="B21" s="370"/>
      <c r="C21" s="370"/>
      <c r="D21" s="371"/>
    </row>
    <row r="22" spans="1:8" x14ac:dyDescent="0.3">
      <c r="A22" s="372" t="s">
        <v>62</v>
      </c>
      <c r="B22" s="373"/>
      <c r="C22" s="374"/>
      <c r="D22" s="35" t="s">
        <v>63</v>
      </c>
    </row>
    <row r="23" spans="1:8" x14ac:dyDescent="0.3">
      <c r="A23" s="365" t="s">
        <v>64</v>
      </c>
      <c r="B23" s="365"/>
      <c r="C23" s="365"/>
      <c r="D23" s="63">
        <v>4</v>
      </c>
    </row>
    <row r="24" spans="1:8" x14ac:dyDescent="0.3">
      <c r="A24" s="364" t="s">
        <v>65</v>
      </c>
      <c r="B24" s="364"/>
      <c r="C24" s="364"/>
      <c r="D24" s="2"/>
    </row>
    <row r="25" spans="1:8" x14ac:dyDescent="0.3">
      <c r="A25" s="364" t="s">
        <v>66</v>
      </c>
      <c r="B25" s="364"/>
      <c r="C25" s="364"/>
      <c r="D25" s="2"/>
    </row>
    <row r="26" spans="1:8" x14ac:dyDescent="0.3">
      <c r="A26" s="364" t="s">
        <v>67</v>
      </c>
      <c r="B26" s="364"/>
      <c r="C26" s="364"/>
      <c r="D26" s="2"/>
    </row>
    <row r="27" spans="1:8" x14ac:dyDescent="0.3">
      <c r="A27" s="365" t="s">
        <v>68</v>
      </c>
      <c r="B27" s="365"/>
      <c r="C27" s="365"/>
      <c r="D27" s="63">
        <v>3</v>
      </c>
    </row>
    <row r="28" spans="1:8" x14ac:dyDescent="0.3">
      <c r="A28" s="48"/>
      <c r="B28" s="48"/>
      <c r="C28" s="48"/>
      <c r="D28" s="39"/>
    </row>
    <row r="30" spans="1:8" x14ac:dyDescent="0.3">
      <c r="A30" s="369" t="s">
        <v>69</v>
      </c>
      <c r="B30" s="370"/>
      <c r="C30" s="370"/>
      <c r="D30" s="371"/>
      <c r="E30" s="13"/>
      <c r="F30" s="13"/>
    </row>
    <row r="31" spans="1:8" ht="28.8" x14ac:dyDescent="0.3">
      <c r="A31" s="9" t="s">
        <v>70</v>
      </c>
      <c r="B31" s="366" t="s">
        <v>71</v>
      </c>
      <c r="C31" s="367"/>
      <c r="D31" s="368"/>
      <c r="E31" s="6" t="s">
        <v>72</v>
      </c>
      <c r="F31" s="6" t="s">
        <v>73</v>
      </c>
    </row>
    <row r="32" spans="1:8" ht="28.8" x14ac:dyDescent="0.3">
      <c r="A32" s="50">
        <v>216049</v>
      </c>
      <c r="B32" s="358" t="s">
        <v>74</v>
      </c>
      <c r="C32" s="359"/>
      <c r="D32" s="360"/>
      <c r="E32" s="3" t="s">
        <v>75</v>
      </c>
      <c r="F32" s="3" t="s">
        <v>76</v>
      </c>
    </row>
    <row r="33" spans="1:6" x14ac:dyDescent="0.3">
      <c r="A33" s="3"/>
      <c r="B33" s="358"/>
      <c r="C33" s="359"/>
      <c r="D33" s="360"/>
      <c r="E33" s="3"/>
      <c r="F33" s="3"/>
    </row>
    <row r="34" spans="1:6" x14ac:dyDescent="0.3">
      <c r="A34" s="3"/>
      <c r="B34" s="358"/>
      <c r="C34" s="359"/>
      <c r="D34" s="360"/>
      <c r="E34" s="3"/>
      <c r="F34" s="3"/>
    </row>
    <row r="35" spans="1:6" x14ac:dyDescent="0.3">
      <c r="A35" s="3"/>
      <c r="B35" s="358"/>
      <c r="C35" s="359"/>
      <c r="D35" s="360"/>
      <c r="E35" s="3"/>
      <c r="F35" s="3"/>
    </row>
    <row r="36" spans="1:6" x14ac:dyDescent="0.3">
      <c r="A36" s="3"/>
      <c r="B36" s="358"/>
      <c r="C36" s="359"/>
      <c r="D36" s="360"/>
      <c r="E36" s="3"/>
      <c r="F36" s="3"/>
    </row>
    <row r="37" spans="1:6" x14ac:dyDescent="0.3">
      <c r="A37" s="3"/>
      <c r="B37" s="358"/>
      <c r="C37" s="359"/>
      <c r="D37" s="360"/>
      <c r="E37" s="3"/>
      <c r="F37" s="3"/>
    </row>
    <row r="38" spans="1:6" x14ac:dyDescent="0.3">
      <c r="A38" s="3"/>
      <c r="B38" s="361"/>
      <c r="C38" s="362"/>
      <c r="D38" s="363"/>
      <c r="E38" s="3"/>
      <c r="F38" s="3"/>
    </row>
  </sheetData>
  <mergeCells count="21">
    <mergeCell ref="A21:D21"/>
    <mergeCell ref="A22:C22"/>
    <mergeCell ref="A30:D30"/>
    <mergeCell ref="E3:G3"/>
    <mergeCell ref="A2:H2"/>
    <mergeCell ref="A23:C23"/>
    <mergeCell ref="E18:F18"/>
    <mergeCell ref="A3:B3"/>
    <mergeCell ref="C3:D3"/>
    <mergeCell ref="B37:D37"/>
    <mergeCell ref="B38:D38"/>
    <mergeCell ref="A24:C24"/>
    <mergeCell ref="A25:C25"/>
    <mergeCell ref="A26:C26"/>
    <mergeCell ref="A27:C27"/>
    <mergeCell ref="B31:D31"/>
    <mergeCell ref="B32:D32"/>
    <mergeCell ref="B33:D33"/>
    <mergeCell ref="B34:D34"/>
    <mergeCell ref="B35:D35"/>
    <mergeCell ref="B36:D36"/>
  </mergeCells>
  <pageMargins left="0.7" right="0.7" top="0.75" bottom="0.75" header="0.3" footer="0.3"/>
  <pageSetup paperSize="9" scale="6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F32"/>
  <sheetViews>
    <sheetView workbookViewId="0"/>
  </sheetViews>
  <sheetFormatPr defaultColWidth="8.6640625" defaultRowHeight="14.4" x14ac:dyDescent="0.3"/>
  <cols>
    <col min="1" max="1" width="39.5546875" customWidth="1"/>
    <col min="2" max="2" width="31.88671875" customWidth="1"/>
    <col min="3" max="3" width="41.6640625" customWidth="1"/>
    <col min="4" max="4" width="17.6640625" customWidth="1"/>
    <col min="5" max="5" width="62.88671875" customWidth="1"/>
    <col min="6" max="6" width="22.44140625" customWidth="1"/>
  </cols>
  <sheetData>
    <row r="2" spans="1:6" x14ac:dyDescent="0.3">
      <c r="A2" s="380" t="s">
        <v>77</v>
      </c>
      <c r="B2" s="380"/>
    </row>
    <row r="4" spans="1:6" ht="43.2" x14ac:dyDescent="0.3">
      <c r="A4" s="387" t="s">
        <v>78</v>
      </c>
      <c r="B4" s="386"/>
      <c r="C4" s="384" t="s">
        <v>79</v>
      </c>
      <c r="D4" s="385"/>
      <c r="E4" s="386"/>
      <c r="F4" s="46" t="s">
        <v>80</v>
      </c>
    </row>
    <row r="5" spans="1:6" x14ac:dyDescent="0.3">
      <c r="A5" s="40" t="s">
        <v>81</v>
      </c>
      <c r="B5" s="44" t="s">
        <v>82</v>
      </c>
      <c r="C5" s="45" t="s">
        <v>83</v>
      </c>
      <c r="D5" s="40" t="s">
        <v>84</v>
      </c>
      <c r="E5" s="44" t="s">
        <v>85</v>
      </c>
      <c r="F5" s="41"/>
    </row>
    <row r="6" spans="1:6" x14ac:dyDescent="0.3">
      <c r="A6" s="2" t="s">
        <v>86</v>
      </c>
      <c r="B6" s="43" t="s">
        <v>87</v>
      </c>
      <c r="C6" s="42" t="s">
        <v>88</v>
      </c>
      <c r="D6" s="63"/>
      <c r="E6" s="43" t="s">
        <v>89</v>
      </c>
      <c r="F6" s="42" t="s">
        <v>90</v>
      </c>
    </row>
    <row r="7" spans="1:6" x14ac:dyDescent="0.3">
      <c r="A7" s="2" t="s">
        <v>91</v>
      </c>
      <c r="B7" s="43"/>
      <c r="C7" s="42" t="s">
        <v>92</v>
      </c>
      <c r="D7" s="63"/>
      <c r="E7" s="64"/>
      <c r="F7" s="42"/>
    </row>
    <row r="8" spans="1:6" x14ac:dyDescent="0.3">
      <c r="A8" s="2"/>
      <c r="B8" s="43"/>
      <c r="C8" s="42" t="s">
        <v>93</v>
      </c>
      <c r="D8" s="63"/>
      <c r="E8" s="64"/>
      <c r="F8" s="42"/>
    </row>
    <row r="9" spans="1:6" x14ac:dyDescent="0.3">
      <c r="A9" s="2"/>
      <c r="B9" s="43"/>
      <c r="C9" s="42" t="s">
        <v>94</v>
      </c>
      <c r="D9" s="63"/>
      <c r="E9" s="64"/>
      <c r="F9" s="42"/>
    </row>
    <row r="10" spans="1:6" x14ac:dyDescent="0.3">
      <c r="A10" s="2"/>
      <c r="B10" s="43"/>
      <c r="C10" s="42" t="s">
        <v>95</v>
      </c>
      <c r="D10" s="63"/>
      <c r="E10" s="64"/>
      <c r="F10" s="42"/>
    </row>
    <row r="11" spans="1:6" x14ac:dyDescent="0.3">
      <c r="A11" s="2"/>
      <c r="B11" s="43"/>
      <c r="C11" s="42" t="s">
        <v>96</v>
      </c>
      <c r="D11" s="63"/>
      <c r="E11" s="64"/>
      <c r="F11" s="42"/>
    </row>
    <row r="12" spans="1:6" x14ac:dyDescent="0.3">
      <c r="A12" s="2"/>
      <c r="B12" s="43"/>
      <c r="C12" s="42" t="s">
        <v>97</v>
      </c>
      <c r="D12" s="63"/>
      <c r="E12" s="64"/>
      <c r="F12" s="42"/>
    </row>
    <row r="13" spans="1:6" x14ac:dyDescent="0.3">
      <c r="A13" s="39"/>
      <c r="B13" s="39"/>
      <c r="C13" s="39"/>
      <c r="D13" s="39"/>
      <c r="E13" s="39"/>
      <c r="F13" s="39"/>
    </row>
    <row r="14" spans="1:6" x14ac:dyDescent="0.3">
      <c r="A14" s="39"/>
      <c r="B14" s="39"/>
      <c r="C14" s="39"/>
      <c r="D14" s="39"/>
      <c r="E14" s="39"/>
    </row>
    <row r="15" spans="1:6" x14ac:dyDescent="0.3">
      <c r="A15" s="369" t="s">
        <v>98</v>
      </c>
      <c r="B15" s="370"/>
      <c r="C15" s="370"/>
      <c r="D15" s="370"/>
      <c r="E15" s="371"/>
    </row>
    <row r="16" spans="1:6" x14ac:dyDescent="0.3">
      <c r="A16" s="381" t="s">
        <v>99</v>
      </c>
      <c r="B16" s="382"/>
      <c r="C16" s="382"/>
      <c r="D16" s="382"/>
      <c r="E16" s="383"/>
    </row>
    <row r="17" spans="1:5" x14ac:dyDescent="0.3">
      <c r="A17" s="388" t="s">
        <v>100</v>
      </c>
      <c r="B17" s="389"/>
      <c r="C17" s="389"/>
      <c r="D17" s="389"/>
      <c r="E17" s="390"/>
    </row>
    <row r="18" spans="1:5" x14ac:dyDescent="0.3">
      <c r="A18" s="388" t="s">
        <v>101</v>
      </c>
      <c r="B18" s="389"/>
      <c r="C18" s="389"/>
      <c r="D18" s="389"/>
      <c r="E18" s="390"/>
    </row>
    <row r="19" spans="1:5" x14ac:dyDescent="0.3">
      <c r="A19" s="388" t="s">
        <v>102</v>
      </c>
      <c r="B19" s="389"/>
      <c r="C19" s="389"/>
      <c r="D19" s="389"/>
      <c r="E19" s="390"/>
    </row>
    <row r="20" spans="1:5" x14ac:dyDescent="0.3">
      <c r="A20" s="388" t="s">
        <v>103</v>
      </c>
      <c r="B20" s="389"/>
      <c r="C20" s="389"/>
      <c r="D20" s="389"/>
      <c r="E20" s="390"/>
    </row>
    <row r="21" spans="1:5" x14ac:dyDescent="0.3">
      <c r="A21" s="388" t="s">
        <v>104</v>
      </c>
      <c r="B21" s="389"/>
      <c r="C21" s="389"/>
      <c r="D21" s="389"/>
      <c r="E21" s="390"/>
    </row>
    <row r="22" spans="1:5" x14ac:dyDescent="0.3">
      <c r="A22" s="388" t="s">
        <v>105</v>
      </c>
      <c r="B22" s="389"/>
      <c r="C22" s="389"/>
      <c r="D22" s="389"/>
      <c r="E22" s="390"/>
    </row>
    <row r="23" spans="1:5" x14ac:dyDescent="0.3">
      <c r="A23" s="48"/>
      <c r="B23" s="48"/>
      <c r="C23" s="48"/>
      <c r="D23" s="48"/>
      <c r="E23" s="48"/>
    </row>
    <row r="25" spans="1:5" x14ac:dyDescent="0.3">
      <c r="A25" s="369" t="s">
        <v>106</v>
      </c>
      <c r="B25" s="370"/>
      <c r="C25" s="370"/>
      <c r="D25" s="370"/>
      <c r="E25" s="371"/>
    </row>
    <row r="26" spans="1:5" x14ac:dyDescent="0.3">
      <c r="A26" s="381" t="s">
        <v>107</v>
      </c>
      <c r="B26" s="382"/>
      <c r="C26" s="382"/>
      <c r="D26" s="382"/>
      <c r="E26" s="383"/>
    </row>
    <row r="27" spans="1:5" x14ac:dyDescent="0.3">
      <c r="A27" s="388" t="s">
        <v>108</v>
      </c>
      <c r="B27" s="389"/>
      <c r="C27" s="389"/>
      <c r="D27" s="389"/>
      <c r="E27" s="390"/>
    </row>
    <row r="28" spans="1:5" x14ac:dyDescent="0.3">
      <c r="A28" s="388" t="s">
        <v>109</v>
      </c>
      <c r="B28" s="389"/>
      <c r="C28" s="389"/>
      <c r="D28" s="389"/>
      <c r="E28" s="390"/>
    </row>
    <row r="29" spans="1:5" x14ac:dyDescent="0.3">
      <c r="A29" s="388" t="s">
        <v>110</v>
      </c>
      <c r="B29" s="389"/>
      <c r="C29" s="389"/>
      <c r="D29" s="389"/>
      <c r="E29" s="390"/>
    </row>
    <row r="30" spans="1:5" x14ac:dyDescent="0.3">
      <c r="A30" s="388" t="s">
        <v>111</v>
      </c>
      <c r="B30" s="389"/>
      <c r="C30" s="389"/>
      <c r="D30" s="389"/>
      <c r="E30" s="390"/>
    </row>
    <row r="31" spans="1:5" x14ac:dyDescent="0.3">
      <c r="A31" s="388" t="s">
        <v>112</v>
      </c>
      <c r="B31" s="389"/>
      <c r="C31" s="389"/>
      <c r="D31" s="389"/>
      <c r="E31" s="390"/>
    </row>
    <row r="32" spans="1:5" x14ac:dyDescent="0.3">
      <c r="A32" s="388"/>
      <c r="B32" s="389"/>
      <c r="C32" s="389"/>
      <c r="D32" s="389"/>
      <c r="E32" s="390"/>
    </row>
  </sheetData>
  <mergeCells count="19">
    <mergeCell ref="A32:E32"/>
    <mergeCell ref="A17:E17"/>
    <mergeCell ref="A18:E18"/>
    <mergeCell ref="A19:E19"/>
    <mergeCell ref="A20:E20"/>
    <mergeCell ref="A21:E21"/>
    <mergeCell ref="A22:E22"/>
    <mergeCell ref="A27:E27"/>
    <mergeCell ref="A28:E28"/>
    <mergeCell ref="A29:E29"/>
    <mergeCell ref="A30:E30"/>
    <mergeCell ref="A31:E31"/>
    <mergeCell ref="A2:B2"/>
    <mergeCell ref="A15:E15"/>
    <mergeCell ref="A16:E16"/>
    <mergeCell ref="A25:E25"/>
    <mergeCell ref="A26:E26"/>
    <mergeCell ref="C4:E4"/>
    <mergeCell ref="A4:B4"/>
  </mergeCells>
  <pageMargins left="0.7" right="0.7" top="0.75" bottom="0.75" header="0.3" footer="0.3"/>
  <pageSetup paperSize="9" scale="9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F18"/>
  <sheetViews>
    <sheetView zoomScale="130" zoomScaleNormal="130" workbookViewId="0">
      <selection activeCell="C9" sqref="C9:D9"/>
    </sheetView>
  </sheetViews>
  <sheetFormatPr defaultColWidth="8.6640625" defaultRowHeight="14.4" x14ac:dyDescent="0.3"/>
  <cols>
    <col min="1" max="1" width="11.44140625" customWidth="1"/>
    <col min="2" max="2" width="52.33203125" customWidth="1"/>
    <col min="3" max="3" width="17.44140625" customWidth="1"/>
    <col min="4" max="4" width="34" customWidth="1"/>
    <col min="5" max="5" width="20.6640625" customWidth="1"/>
    <col min="6" max="6" width="25.109375" customWidth="1"/>
  </cols>
  <sheetData>
    <row r="1" spans="1:6" x14ac:dyDescent="0.3">
      <c r="A1" s="397" t="s">
        <v>113</v>
      </c>
      <c r="B1" s="397"/>
      <c r="C1" s="397"/>
      <c r="D1" s="397"/>
      <c r="E1" s="397"/>
      <c r="F1" s="397"/>
    </row>
    <row r="2" spans="1:6" x14ac:dyDescent="0.3">
      <c r="A2" s="337" t="s">
        <v>114</v>
      </c>
      <c r="B2" s="408"/>
      <c r="C2" s="409" t="s">
        <v>115</v>
      </c>
      <c r="D2" s="408"/>
      <c r="E2" s="338" t="s">
        <v>116</v>
      </c>
      <c r="F2" s="339"/>
    </row>
    <row r="3" spans="1:6" x14ac:dyDescent="0.3">
      <c r="A3" s="391" t="s">
        <v>117</v>
      </c>
      <c r="B3" s="392"/>
      <c r="C3" s="400" t="s">
        <v>118</v>
      </c>
      <c r="D3" s="404"/>
      <c r="E3" s="400" t="s">
        <v>119</v>
      </c>
      <c r="F3" s="401"/>
    </row>
    <row r="4" spans="1:6" x14ac:dyDescent="0.3">
      <c r="A4" s="391" t="s">
        <v>120</v>
      </c>
      <c r="B4" s="392"/>
      <c r="C4" s="398" t="s">
        <v>121</v>
      </c>
      <c r="D4" s="392"/>
      <c r="E4" s="398" t="s">
        <v>122</v>
      </c>
      <c r="F4" s="399"/>
    </row>
    <row r="5" spans="1:6" x14ac:dyDescent="0.3">
      <c r="A5" s="391" t="s">
        <v>123</v>
      </c>
      <c r="B5" s="392"/>
      <c r="C5" s="402" t="s">
        <v>124</v>
      </c>
      <c r="D5" s="405"/>
      <c r="E5" s="402" t="s">
        <v>125</v>
      </c>
      <c r="F5" s="403"/>
    </row>
    <row r="6" spans="1:6" x14ac:dyDescent="0.3">
      <c r="A6" s="391" t="s">
        <v>126</v>
      </c>
      <c r="B6" s="392"/>
      <c r="C6" s="398" t="s">
        <v>127</v>
      </c>
      <c r="D6" s="392"/>
      <c r="E6" s="398"/>
      <c r="F6" s="399"/>
    </row>
    <row r="7" spans="1:6" x14ac:dyDescent="0.3">
      <c r="A7" s="391" t="s">
        <v>128</v>
      </c>
      <c r="B7" s="392"/>
      <c r="C7" s="402" t="s">
        <v>129</v>
      </c>
      <c r="D7" s="405"/>
      <c r="E7" s="398"/>
      <c r="F7" s="399"/>
    </row>
    <row r="8" spans="1:6" x14ac:dyDescent="0.3">
      <c r="A8" s="391" t="s">
        <v>130</v>
      </c>
      <c r="B8" s="392"/>
      <c r="C8" s="398" t="s">
        <v>131</v>
      </c>
      <c r="D8" s="392"/>
      <c r="E8" s="398"/>
      <c r="F8" s="399"/>
    </row>
    <row r="9" spans="1:6" x14ac:dyDescent="0.3">
      <c r="A9" s="391"/>
      <c r="B9" s="392"/>
      <c r="C9" s="398"/>
      <c r="D9" s="392"/>
      <c r="E9" s="398"/>
      <c r="F9" s="399"/>
    </row>
    <row r="10" spans="1:6" x14ac:dyDescent="0.3">
      <c r="A10" s="391"/>
      <c r="B10" s="392"/>
      <c r="C10" s="398"/>
      <c r="D10" s="392"/>
      <c r="E10" s="398"/>
      <c r="F10" s="399"/>
    </row>
    <row r="11" spans="1:6" x14ac:dyDescent="0.3">
      <c r="A11" s="391"/>
      <c r="B11" s="392"/>
      <c r="C11" s="398"/>
      <c r="D11" s="392"/>
      <c r="E11" s="398"/>
      <c r="F11" s="399"/>
    </row>
    <row r="12" spans="1:6" x14ac:dyDescent="0.3">
      <c r="A12" s="391"/>
      <c r="B12" s="392"/>
      <c r="C12" s="398"/>
      <c r="D12" s="392"/>
      <c r="E12" s="398"/>
      <c r="F12" s="399"/>
    </row>
    <row r="13" spans="1:6" x14ac:dyDescent="0.3">
      <c r="A13" s="391"/>
      <c r="B13" s="392"/>
      <c r="C13" s="398"/>
      <c r="D13" s="392"/>
      <c r="E13" s="398"/>
      <c r="F13" s="399"/>
    </row>
    <row r="14" spans="1:6" x14ac:dyDescent="0.3">
      <c r="A14" s="391"/>
      <c r="B14" s="392"/>
      <c r="C14" s="398"/>
      <c r="D14" s="392"/>
      <c r="E14" s="398"/>
      <c r="F14" s="399"/>
    </row>
    <row r="15" spans="1:6" x14ac:dyDescent="0.3">
      <c r="A15" s="391"/>
      <c r="B15" s="392"/>
      <c r="C15" s="398"/>
      <c r="D15" s="392"/>
      <c r="E15" s="398"/>
      <c r="F15" s="399"/>
    </row>
    <row r="16" spans="1:6" x14ac:dyDescent="0.3">
      <c r="A16" s="391"/>
      <c r="B16" s="392"/>
      <c r="C16" s="398"/>
      <c r="D16" s="392"/>
      <c r="E16" s="398"/>
      <c r="F16" s="399"/>
    </row>
    <row r="17" spans="1:6" x14ac:dyDescent="0.3">
      <c r="A17" s="393"/>
      <c r="B17" s="394"/>
      <c r="C17" s="398"/>
      <c r="D17" s="392"/>
      <c r="E17" s="398"/>
      <c r="F17" s="399"/>
    </row>
    <row r="18" spans="1:6" x14ac:dyDescent="0.3">
      <c r="A18" s="395"/>
      <c r="B18" s="396"/>
      <c r="C18" s="406"/>
      <c r="D18" s="396"/>
      <c r="E18" s="406"/>
      <c r="F18" s="407"/>
    </row>
  </sheetData>
  <mergeCells count="52">
    <mergeCell ref="A11:B11"/>
    <mergeCell ref="A2:B2"/>
    <mergeCell ref="C2:D2"/>
    <mergeCell ref="E2:F2"/>
    <mergeCell ref="A3:B3"/>
    <mergeCell ref="A4:B4"/>
    <mergeCell ref="A5:B5"/>
    <mergeCell ref="C7:D7"/>
    <mergeCell ref="C8:D8"/>
    <mergeCell ref="C9:D9"/>
    <mergeCell ref="C10:D10"/>
    <mergeCell ref="A6:B6"/>
    <mergeCell ref="A7:B7"/>
    <mergeCell ref="A8:B8"/>
    <mergeCell ref="A9:B9"/>
    <mergeCell ref="A10:B10"/>
    <mergeCell ref="E18:F18"/>
    <mergeCell ref="C16:D16"/>
    <mergeCell ref="C17:D17"/>
    <mergeCell ref="C18:D18"/>
    <mergeCell ref="E8:F8"/>
    <mergeCell ref="E9:F9"/>
    <mergeCell ref="E10:F10"/>
    <mergeCell ref="E11:F11"/>
    <mergeCell ref="E12:F12"/>
    <mergeCell ref="E13:F13"/>
    <mergeCell ref="C11:D11"/>
    <mergeCell ref="C12:D12"/>
    <mergeCell ref="C13:D13"/>
    <mergeCell ref="C14:D14"/>
    <mergeCell ref="C15:D15"/>
    <mergeCell ref="A1:F1"/>
    <mergeCell ref="E14:F14"/>
    <mergeCell ref="E15:F15"/>
    <mergeCell ref="E16:F16"/>
    <mergeCell ref="E17:F17"/>
    <mergeCell ref="E3:F3"/>
    <mergeCell ref="E4:F4"/>
    <mergeCell ref="E5:F5"/>
    <mergeCell ref="E6:F6"/>
    <mergeCell ref="E7:F7"/>
    <mergeCell ref="A12:B12"/>
    <mergeCell ref="A13:B13"/>
    <mergeCell ref="C3:D3"/>
    <mergeCell ref="C4:D4"/>
    <mergeCell ref="C5:D5"/>
    <mergeCell ref="C6:D6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C35"/>
  <sheetViews>
    <sheetView zoomScale="160" zoomScaleNormal="160" zoomScalePageLayoutView="160" workbookViewId="0"/>
  </sheetViews>
  <sheetFormatPr defaultColWidth="12.5546875" defaultRowHeight="12.6" x14ac:dyDescent="0.2"/>
  <cols>
    <col min="1" max="1" width="5.88671875" style="67" customWidth="1"/>
    <col min="2" max="16384" width="12.5546875" style="67"/>
  </cols>
  <sheetData>
    <row r="1" spans="1:3" ht="15.6" x14ac:dyDescent="0.3">
      <c r="A1" s="68">
        <v>1</v>
      </c>
      <c r="B1" s="68" t="s">
        <v>132</v>
      </c>
      <c r="C1" s="68"/>
    </row>
    <row r="2" spans="1:3" ht="15.6" x14ac:dyDescent="0.3">
      <c r="A2" s="68">
        <v>2</v>
      </c>
      <c r="B2" s="68" t="s">
        <v>133</v>
      </c>
      <c r="C2" s="68"/>
    </row>
    <row r="3" spans="1:3" ht="15.6" x14ac:dyDescent="0.3">
      <c r="A3" s="68">
        <v>3</v>
      </c>
      <c r="B3" s="68" t="s">
        <v>134</v>
      </c>
      <c r="C3" s="68"/>
    </row>
    <row r="4" spans="1:3" ht="15.6" x14ac:dyDescent="0.3">
      <c r="A4" s="68">
        <v>4</v>
      </c>
      <c r="B4" s="68" t="s">
        <v>135</v>
      </c>
      <c r="C4" s="68"/>
    </row>
    <row r="5" spans="1:3" ht="15.6" x14ac:dyDescent="0.3">
      <c r="A5" s="68">
        <v>5</v>
      </c>
      <c r="B5" s="68" t="s">
        <v>136</v>
      </c>
      <c r="C5" s="68"/>
    </row>
    <row r="6" spans="1:3" ht="15.6" x14ac:dyDescent="0.3">
      <c r="A6" s="68">
        <v>6</v>
      </c>
      <c r="B6" s="68" t="s">
        <v>137</v>
      </c>
      <c r="C6" s="68"/>
    </row>
    <row r="7" spans="1:3" ht="15.6" x14ac:dyDescent="0.3">
      <c r="A7" s="68">
        <v>7</v>
      </c>
      <c r="B7" s="68" t="s">
        <v>138</v>
      </c>
      <c r="C7" s="68"/>
    </row>
    <row r="8" spans="1:3" ht="15.6" x14ac:dyDescent="0.3">
      <c r="A8" s="68">
        <v>8</v>
      </c>
      <c r="B8" s="68" t="s">
        <v>139</v>
      </c>
      <c r="C8" s="68"/>
    </row>
    <row r="9" spans="1:3" ht="15.6" x14ac:dyDescent="0.3">
      <c r="A9" s="68">
        <v>9</v>
      </c>
      <c r="B9" s="68" t="s">
        <v>140</v>
      </c>
      <c r="C9" s="68"/>
    </row>
    <row r="10" spans="1:3" ht="15.6" x14ac:dyDescent="0.3">
      <c r="A10" s="68">
        <v>10</v>
      </c>
      <c r="B10" s="68" t="s">
        <v>141</v>
      </c>
      <c r="C10" s="68"/>
    </row>
    <row r="11" spans="1:3" ht="15.6" x14ac:dyDescent="0.3">
      <c r="A11" s="68">
        <v>11</v>
      </c>
      <c r="B11" s="68" t="s">
        <v>142</v>
      </c>
      <c r="C11" s="68"/>
    </row>
    <row r="12" spans="1:3" ht="15.6" x14ac:dyDescent="0.3">
      <c r="A12" s="68">
        <v>12</v>
      </c>
      <c r="B12" s="68" t="s">
        <v>143</v>
      </c>
      <c r="C12" s="68"/>
    </row>
    <row r="13" spans="1:3" ht="15.6" x14ac:dyDescent="0.3">
      <c r="A13" s="68">
        <v>13</v>
      </c>
      <c r="B13" s="68" t="s">
        <v>144</v>
      </c>
      <c r="C13" s="68"/>
    </row>
    <row r="14" spans="1:3" ht="15.6" x14ac:dyDescent="0.3">
      <c r="A14" s="68">
        <v>14</v>
      </c>
      <c r="B14" s="68" t="s">
        <v>145</v>
      </c>
      <c r="C14" s="68"/>
    </row>
    <row r="15" spans="1:3" ht="15.6" x14ac:dyDescent="0.3">
      <c r="A15" s="68">
        <v>15</v>
      </c>
      <c r="B15" s="68" t="s">
        <v>146</v>
      </c>
      <c r="C15" s="68"/>
    </row>
    <row r="16" spans="1:3" ht="15.6" x14ac:dyDescent="0.3">
      <c r="A16" s="68">
        <v>16</v>
      </c>
      <c r="B16" s="68" t="s">
        <v>147</v>
      </c>
      <c r="C16" s="68"/>
    </row>
    <row r="17" spans="1:3" ht="15.6" x14ac:dyDescent="0.3">
      <c r="A17" s="68">
        <v>17</v>
      </c>
      <c r="B17" s="68" t="s">
        <v>148</v>
      </c>
      <c r="C17" s="68"/>
    </row>
    <row r="18" spans="1:3" ht="15.6" x14ac:dyDescent="0.3">
      <c r="A18" s="68">
        <v>18</v>
      </c>
      <c r="B18" s="68" t="s">
        <v>149</v>
      </c>
      <c r="C18" s="68"/>
    </row>
    <row r="19" spans="1:3" ht="15.6" x14ac:dyDescent="0.3">
      <c r="A19" s="68">
        <v>19</v>
      </c>
      <c r="B19" s="68" t="s">
        <v>150</v>
      </c>
      <c r="C19" s="68"/>
    </row>
    <row r="20" spans="1:3" ht="15.6" x14ac:dyDescent="0.3">
      <c r="A20" s="68">
        <v>20</v>
      </c>
      <c r="B20" s="68" t="s">
        <v>151</v>
      </c>
      <c r="C20" s="68"/>
    </row>
    <row r="21" spans="1:3" ht="15.6" x14ac:dyDescent="0.3">
      <c r="A21" s="68">
        <v>21</v>
      </c>
      <c r="B21" s="68" t="s">
        <v>152</v>
      </c>
      <c r="C21" s="68"/>
    </row>
    <row r="22" spans="1:3" ht="15.6" x14ac:dyDescent="0.3">
      <c r="A22" s="68">
        <v>22</v>
      </c>
      <c r="B22" s="68" t="s">
        <v>153</v>
      </c>
      <c r="C22" s="68"/>
    </row>
    <row r="23" spans="1:3" ht="15.6" x14ac:dyDescent="0.3">
      <c r="A23" s="68">
        <v>23</v>
      </c>
      <c r="B23" s="68" t="s">
        <v>154</v>
      </c>
      <c r="C23" s="68"/>
    </row>
    <row r="24" spans="1:3" ht="15.6" x14ac:dyDescent="0.3">
      <c r="A24" s="68">
        <v>24</v>
      </c>
      <c r="B24" s="68" t="s">
        <v>155</v>
      </c>
      <c r="C24" s="68"/>
    </row>
    <row r="25" spans="1:3" ht="15.6" x14ac:dyDescent="0.3">
      <c r="A25" s="68"/>
      <c r="C25" s="68"/>
    </row>
    <row r="26" spans="1:3" ht="15.6" x14ac:dyDescent="0.3">
      <c r="A26" s="68"/>
      <c r="B26" s="68"/>
      <c r="C26" s="68"/>
    </row>
    <row r="27" spans="1:3" ht="15.6" x14ac:dyDescent="0.3">
      <c r="A27" s="69" t="s">
        <v>156</v>
      </c>
      <c r="B27" s="68"/>
      <c r="C27" s="68"/>
    </row>
    <row r="28" spans="1:3" ht="15.6" x14ac:dyDescent="0.3">
      <c r="A28" s="68" t="s">
        <v>157</v>
      </c>
      <c r="B28" s="68"/>
      <c r="C28" s="68"/>
    </row>
    <row r="29" spans="1:3" ht="15.6" x14ac:dyDescent="0.3">
      <c r="A29" s="68" t="s">
        <v>158</v>
      </c>
      <c r="B29" s="68"/>
      <c r="C29" s="68"/>
    </row>
    <row r="30" spans="1:3" ht="15.6" x14ac:dyDescent="0.3">
      <c r="A30" s="68" t="s">
        <v>159</v>
      </c>
      <c r="B30" s="68"/>
      <c r="C30" s="68"/>
    </row>
    <row r="31" spans="1:3" ht="15.6" x14ac:dyDescent="0.3">
      <c r="A31" s="68" t="s">
        <v>160</v>
      </c>
      <c r="B31" s="68"/>
      <c r="C31" s="68"/>
    </row>
    <row r="32" spans="1:3" ht="15.6" x14ac:dyDescent="0.3">
      <c r="A32" s="68" t="s">
        <v>161</v>
      </c>
      <c r="B32" s="68"/>
      <c r="C32" s="68"/>
    </row>
    <row r="33" spans="1:3" ht="15.6" x14ac:dyDescent="0.3">
      <c r="A33" s="68" t="s">
        <v>162</v>
      </c>
      <c r="B33" s="68"/>
      <c r="C33" s="68"/>
    </row>
    <row r="34" spans="1:3" ht="15.6" x14ac:dyDescent="0.3">
      <c r="A34" s="68" t="s">
        <v>163</v>
      </c>
      <c r="B34" s="68"/>
      <c r="C34" s="68"/>
    </row>
    <row r="35" spans="1:3" ht="15.6" x14ac:dyDescent="0.3">
      <c r="A35" s="68" t="s">
        <v>164</v>
      </c>
      <c r="B35" s="68"/>
      <c r="C35" s="68"/>
    </row>
  </sheetData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outlinePr summaryRight="0"/>
  </sheetPr>
  <dimension ref="A1:AV269"/>
  <sheetViews>
    <sheetView zoomScale="85" zoomScaleNormal="85" zoomScalePageLayoutView="85" workbookViewId="0">
      <pane xSplit="13" ySplit="4" topLeftCell="AC5" activePane="bottomRight" state="frozen"/>
      <selection pane="topRight" activeCell="L1" sqref="L1"/>
      <selection pane="bottomLeft" activeCell="A4" sqref="A4"/>
      <selection pane="bottomRight" activeCell="G14" sqref="G14"/>
    </sheetView>
  </sheetViews>
  <sheetFormatPr defaultColWidth="10" defaultRowHeight="12.6" outlineLevelRow="1" outlineLevelCol="2" x14ac:dyDescent="0.2"/>
  <cols>
    <col min="1" max="1" width="26.33203125" style="67" customWidth="1"/>
    <col min="2" max="2" width="33.44140625" style="67" customWidth="1"/>
    <col min="3" max="3" width="17.109375" style="67" customWidth="1"/>
    <col min="4" max="4" width="9.109375" style="72" customWidth="1"/>
    <col min="5" max="6" width="11" style="72" customWidth="1"/>
    <col min="7" max="7" width="17.5546875" style="67" bestFit="1" customWidth="1"/>
    <col min="8" max="9" width="5.88671875" style="67" customWidth="1"/>
    <col min="10" max="10" width="4.109375" style="67" customWidth="1" outlineLevel="1"/>
    <col min="11" max="11" width="6" style="67" customWidth="1" outlineLevel="1"/>
    <col min="12" max="12" width="5.88671875" style="67" customWidth="1" outlineLevel="1"/>
    <col min="13" max="13" width="4.109375" style="67" customWidth="1" outlineLevel="2"/>
    <col min="14" max="14" width="4.5546875" style="67" customWidth="1" outlineLevel="2"/>
    <col min="15" max="15" width="4.6640625" style="67" customWidth="1" outlineLevel="2"/>
    <col min="16" max="16" width="4.33203125" style="67" customWidth="1" outlineLevel="2"/>
    <col min="17" max="17" width="5.44140625" style="67" customWidth="1" outlineLevel="2"/>
    <col min="18" max="18" width="5.33203125" style="67" customWidth="1" outlineLevel="2"/>
    <col min="19" max="19" width="4.5546875" style="67" customWidth="1" outlineLevel="2"/>
    <col min="20" max="20" width="4.6640625" style="67" customWidth="1" outlineLevel="2"/>
    <col min="21" max="21" width="4.44140625" style="67" customWidth="1" outlineLevel="2"/>
    <col min="22" max="22" width="4.5546875" style="67" customWidth="1" outlineLevel="2"/>
    <col min="23" max="23" width="4.44140625" style="67" customWidth="1" outlineLevel="2"/>
    <col min="24" max="25" width="4.33203125" style="67" customWidth="1" outlineLevel="2"/>
    <col min="26" max="28" width="5.44140625" style="67" customWidth="1" outlineLevel="2"/>
    <col min="29" max="29" width="6.44140625" style="67" customWidth="1" outlineLevel="2"/>
    <col min="30" max="30" width="5.33203125" style="67" customWidth="1" outlineLevel="1"/>
    <col min="31" max="31" width="5.5546875" style="71" customWidth="1" outlineLevel="1"/>
    <col min="32" max="32" width="5.88671875" style="67" customWidth="1" outlineLevel="1"/>
    <col min="33" max="33" width="5.33203125" style="67" customWidth="1" outlineLevel="1"/>
    <col min="34" max="34" width="5.6640625" style="67" customWidth="1" outlineLevel="1"/>
    <col min="35" max="35" width="5.44140625" style="67" customWidth="1" outlineLevel="1"/>
    <col min="36" max="36" width="5" style="67" customWidth="1" outlineLevel="1"/>
    <col min="37" max="37" width="5.44140625" style="67" customWidth="1" outlineLevel="1"/>
    <col min="38" max="40" width="5.33203125" style="67" customWidth="1" outlineLevel="1"/>
    <col min="41" max="41" width="5.6640625" style="67" customWidth="1" outlineLevel="1"/>
    <col min="42" max="42" width="5.5546875" style="67" customWidth="1" outlineLevel="1"/>
    <col min="43" max="45" width="5.6640625" style="67" customWidth="1" outlineLevel="1"/>
    <col min="46" max="46" width="5.33203125" style="70" customWidth="1" outlineLevel="1"/>
    <col min="47" max="47" width="4.5546875" style="67" customWidth="1"/>
    <col min="48" max="16384" width="10" style="67"/>
  </cols>
  <sheetData>
    <row r="1" spans="1:48" ht="19.8" x14ac:dyDescent="0.35">
      <c r="A1" s="146" t="s">
        <v>165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</row>
    <row r="2" spans="1:48" ht="15.6" x14ac:dyDescent="0.3">
      <c r="A2" s="90" t="s">
        <v>166</v>
      </c>
      <c r="B2" s="143"/>
      <c r="C2" s="143"/>
      <c r="D2" s="145"/>
      <c r="E2" s="145"/>
      <c r="F2" s="145"/>
      <c r="G2" s="144"/>
      <c r="H2" s="143"/>
      <c r="I2" s="143"/>
      <c r="J2" s="143"/>
      <c r="K2" s="143"/>
      <c r="L2" s="143"/>
      <c r="M2" s="143"/>
      <c r="N2" s="410" t="s">
        <v>167</v>
      </c>
      <c r="O2" s="411"/>
      <c r="P2" s="411"/>
      <c r="Q2" s="411"/>
      <c r="R2" s="411"/>
      <c r="S2" s="411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1"/>
      <c r="AE2" s="412" t="s">
        <v>168</v>
      </c>
      <c r="AF2" s="412"/>
      <c r="AG2" s="412"/>
      <c r="AH2" s="412"/>
      <c r="AI2" s="412"/>
      <c r="AJ2" s="412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84"/>
      <c r="AV2" s="77"/>
    </row>
    <row r="3" spans="1:48" ht="15.6" x14ac:dyDescent="0.3">
      <c r="A3" s="73"/>
      <c r="B3" s="73"/>
      <c r="C3" s="73"/>
      <c r="D3" s="76"/>
      <c r="E3" s="76"/>
      <c r="F3" s="76"/>
      <c r="G3" s="97"/>
      <c r="H3" s="73"/>
      <c r="I3" s="73"/>
      <c r="J3" s="73"/>
      <c r="K3" s="73"/>
      <c r="L3" s="73"/>
      <c r="M3" s="73"/>
      <c r="N3" s="139"/>
      <c r="O3" s="137"/>
      <c r="P3" s="137"/>
      <c r="Q3" s="137"/>
      <c r="R3" s="138"/>
      <c r="S3" s="138"/>
      <c r="T3" s="138"/>
      <c r="U3" s="137"/>
      <c r="V3" s="137"/>
      <c r="W3" s="137"/>
      <c r="X3" s="137"/>
      <c r="Y3" s="137"/>
      <c r="Z3" s="137"/>
      <c r="AA3" s="137"/>
      <c r="AB3" s="137"/>
      <c r="AC3" s="137"/>
      <c r="AD3" s="136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84"/>
      <c r="AV3" s="77"/>
    </row>
    <row r="4" spans="1:48" ht="78" x14ac:dyDescent="0.3">
      <c r="A4" s="134" t="s">
        <v>169</v>
      </c>
      <c r="B4" s="134" t="s">
        <v>170</v>
      </c>
      <c r="C4" s="134" t="s">
        <v>171</v>
      </c>
      <c r="D4" s="133" t="s">
        <v>172</v>
      </c>
      <c r="E4" s="133" t="s">
        <v>173</v>
      </c>
      <c r="F4" s="132" t="s">
        <v>174</v>
      </c>
      <c r="G4" s="131" t="s">
        <v>175</v>
      </c>
      <c r="H4" s="127" t="s">
        <v>176</v>
      </c>
      <c r="I4" s="127" t="s">
        <v>177</v>
      </c>
      <c r="J4" s="127" t="s">
        <v>178</v>
      </c>
      <c r="K4" s="127" t="s">
        <v>179</v>
      </c>
      <c r="L4" s="127" t="s">
        <v>180</v>
      </c>
      <c r="M4" s="130" t="s">
        <v>178</v>
      </c>
      <c r="N4" s="117" t="s">
        <v>181</v>
      </c>
      <c r="O4" s="101" t="s">
        <v>182</v>
      </c>
      <c r="P4" s="101" t="s">
        <v>183</v>
      </c>
      <c r="Q4" s="129" t="s">
        <v>184</v>
      </c>
      <c r="R4" s="129" t="s">
        <v>185</v>
      </c>
      <c r="S4" s="101" t="s">
        <v>186</v>
      </c>
      <c r="T4" s="101" t="s">
        <v>187</v>
      </c>
      <c r="U4" s="101" t="s">
        <v>188</v>
      </c>
      <c r="V4" s="101" t="s">
        <v>189</v>
      </c>
      <c r="W4" s="101" t="s">
        <v>190</v>
      </c>
      <c r="X4" s="101" t="s">
        <v>191</v>
      </c>
      <c r="Y4" s="101" t="s">
        <v>192</v>
      </c>
      <c r="Z4" s="129" t="s">
        <v>193</v>
      </c>
      <c r="AA4" s="101" t="s">
        <v>194</v>
      </c>
      <c r="AB4" s="128" t="s">
        <v>195</v>
      </c>
      <c r="AC4" s="127" t="s">
        <v>35</v>
      </c>
      <c r="AD4" s="127" t="s">
        <v>196</v>
      </c>
      <c r="AE4" s="117" t="s">
        <v>181</v>
      </c>
      <c r="AF4" s="101" t="s">
        <v>182</v>
      </c>
      <c r="AG4" s="101" t="s">
        <v>183</v>
      </c>
      <c r="AH4" s="129" t="s">
        <v>197</v>
      </c>
      <c r="AI4" s="129" t="s">
        <v>198</v>
      </c>
      <c r="AJ4" s="101" t="s">
        <v>186</v>
      </c>
      <c r="AK4" s="101" t="s">
        <v>187</v>
      </c>
      <c r="AL4" s="101" t="s">
        <v>188</v>
      </c>
      <c r="AM4" s="101" t="s">
        <v>189</v>
      </c>
      <c r="AN4" s="101" t="s">
        <v>190</v>
      </c>
      <c r="AO4" s="101" t="s">
        <v>191</v>
      </c>
      <c r="AP4" s="101" t="s">
        <v>192</v>
      </c>
      <c r="AQ4" s="129" t="s">
        <v>199</v>
      </c>
      <c r="AR4" s="101" t="s">
        <v>194</v>
      </c>
      <c r="AS4" s="128" t="s">
        <v>195</v>
      </c>
      <c r="AT4" s="127" t="s">
        <v>35</v>
      </c>
      <c r="AU4" s="126" t="s">
        <v>196</v>
      </c>
      <c r="AV4" s="77"/>
    </row>
    <row r="5" spans="1:48" ht="15.6" outlineLevel="1" x14ac:dyDescent="0.3">
      <c r="A5" s="88" t="s">
        <v>200</v>
      </c>
      <c r="B5" s="73" t="s">
        <v>201</v>
      </c>
      <c r="C5" s="73" t="s">
        <v>202</v>
      </c>
      <c r="D5" s="76">
        <v>1</v>
      </c>
      <c r="E5" s="76"/>
      <c r="F5" s="76">
        <v>410</v>
      </c>
      <c r="G5" s="97"/>
      <c r="H5" s="94">
        <v>48</v>
      </c>
      <c r="I5" s="94">
        <f>SUM(N5:AC5)</f>
        <v>48</v>
      </c>
      <c r="J5" s="94" t="str">
        <f>IF(H5=I5," ","No")</f>
        <v xml:space="preserve"> </v>
      </c>
      <c r="K5" s="94">
        <v>48</v>
      </c>
      <c r="L5" s="94">
        <f>SUM(AE5:AT5)</f>
        <v>48</v>
      </c>
      <c r="M5" s="94" t="str">
        <f t="shared" ref="M5:M11" si="0">IF(K5=L5," ","No")</f>
        <v xml:space="preserve"> </v>
      </c>
      <c r="N5" s="117"/>
      <c r="O5" s="101"/>
      <c r="P5" s="101"/>
      <c r="Q5" s="101"/>
      <c r="R5" s="101"/>
      <c r="S5" s="101"/>
      <c r="T5" s="101">
        <v>48</v>
      </c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19"/>
      <c r="AF5" s="116"/>
      <c r="AG5" s="116"/>
      <c r="AH5" s="116"/>
      <c r="AI5" s="116"/>
      <c r="AJ5" s="116"/>
      <c r="AK5" s="116"/>
      <c r="AL5" s="116"/>
      <c r="AM5" s="116"/>
      <c r="AN5" s="116"/>
      <c r="AO5" s="116">
        <v>20</v>
      </c>
      <c r="AP5" s="116"/>
      <c r="AQ5" s="116"/>
      <c r="AR5" s="116">
        <v>28</v>
      </c>
      <c r="AS5" s="116"/>
      <c r="AT5" s="115"/>
      <c r="AU5" s="120"/>
      <c r="AV5" s="77"/>
    </row>
    <row r="6" spans="1:48" ht="15.6" outlineLevel="1" x14ac:dyDescent="0.3">
      <c r="A6" s="88"/>
      <c r="B6" s="73"/>
      <c r="C6" s="73"/>
      <c r="D6" s="76"/>
      <c r="E6" s="76"/>
      <c r="F6" s="76"/>
      <c r="G6" s="97"/>
      <c r="H6" s="94"/>
      <c r="I6" s="94"/>
      <c r="J6" s="94" t="str">
        <f>IF(H6=I6," ","No")</f>
        <v xml:space="preserve"> </v>
      </c>
      <c r="K6" s="94"/>
      <c r="L6" s="94"/>
      <c r="M6" s="94" t="str">
        <f t="shared" si="0"/>
        <v xml:space="preserve"> </v>
      </c>
      <c r="N6" s="117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19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5"/>
      <c r="AU6" s="99"/>
      <c r="AV6" s="77"/>
    </row>
    <row r="7" spans="1:48" ht="15.6" outlineLevel="1" x14ac:dyDescent="0.3">
      <c r="A7" s="88" t="s">
        <v>203</v>
      </c>
      <c r="B7" s="73" t="s">
        <v>204</v>
      </c>
      <c r="C7" s="73" t="s">
        <v>205</v>
      </c>
      <c r="D7" s="76">
        <v>2</v>
      </c>
      <c r="E7" s="76">
        <v>2</v>
      </c>
      <c r="F7" s="76">
        <v>250</v>
      </c>
      <c r="G7" s="97"/>
      <c r="H7" s="94"/>
      <c r="I7" s="94"/>
      <c r="J7" s="94" t="str">
        <f>IF(H7=I7," ","No")</f>
        <v xml:space="preserve"> </v>
      </c>
      <c r="K7" s="94">
        <v>24</v>
      </c>
      <c r="L7" s="94">
        <f>SUM(AE7:AT7)</f>
        <v>24</v>
      </c>
      <c r="M7" s="94" t="str">
        <f t="shared" si="0"/>
        <v xml:space="preserve"> </v>
      </c>
      <c r="N7" s="117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19"/>
      <c r="AF7" s="116">
        <v>24</v>
      </c>
      <c r="AG7" s="116"/>
      <c r="AH7" s="116"/>
      <c r="AI7" s="116"/>
      <c r="AJ7" s="116"/>
      <c r="AK7" s="116"/>
      <c r="AL7" s="116"/>
      <c r="AM7" s="116"/>
      <c r="AN7" s="116"/>
      <c r="AO7" s="116"/>
      <c r="AQ7" s="116"/>
      <c r="AR7" s="116"/>
      <c r="AS7" s="116"/>
      <c r="AT7" s="115"/>
      <c r="AU7" s="99"/>
      <c r="AV7" s="77"/>
    </row>
    <row r="8" spans="1:48" ht="15.6" outlineLevel="1" x14ac:dyDescent="0.3">
      <c r="A8" s="88"/>
      <c r="B8" s="73" t="s">
        <v>206</v>
      </c>
      <c r="C8" s="73" t="s">
        <v>207</v>
      </c>
      <c r="D8" s="76" t="s">
        <v>208</v>
      </c>
      <c r="E8" s="76">
        <v>2</v>
      </c>
      <c r="F8" s="76">
        <v>225</v>
      </c>
      <c r="G8" s="97"/>
      <c r="H8" s="94"/>
      <c r="I8" s="94"/>
      <c r="J8" s="94"/>
      <c r="K8" s="94">
        <v>16</v>
      </c>
      <c r="L8" s="94">
        <f>SUM(AE8:AT8)</f>
        <v>16</v>
      </c>
      <c r="M8" s="94" t="str">
        <f t="shared" si="0"/>
        <v xml:space="preserve"> </v>
      </c>
      <c r="N8" s="117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19"/>
      <c r="AF8" s="116">
        <v>16</v>
      </c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5"/>
      <c r="AU8" s="99"/>
      <c r="AV8" s="77"/>
    </row>
    <row r="9" spans="1:48" ht="15.6" outlineLevel="1" x14ac:dyDescent="0.3">
      <c r="A9" s="88"/>
      <c r="B9" s="73" t="s">
        <v>209</v>
      </c>
      <c r="C9" s="73" t="s">
        <v>210</v>
      </c>
      <c r="D9" s="76" t="s">
        <v>211</v>
      </c>
      <c r="E9" s="76">
        <v>1</v>
      </c>
      <c r="F9" s="76">
        <v>45</v>
      </c>
      <c r="G9" s="97"/>
      <c r="H9" s="94">
        <v>24</v>
      </c>
      <c r="I9" s="94">
        <f>SUM(N9:AC9)</f>
        <v>24</v>
      </c>
      <c r="J9" s="94" t="str">
        <f t="shared" ref="J9:J15" si="1">IF(H9=I9," ","No")</f>
        <v xml:space="preserve"> </v>
      </c>
      <c r="K9" s="94"/>
      <c r="L9" s="94"/>
      <c r="M9" s="94" t="str">
        <f t="shared" si="0"/>
        <v xml:space="preserve"> </v>
      </c>
      <c r="N9" s="117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>
        <v>24</v>
      </c>
      <c r="AD9" s="101" t="s">
        <v>212</v>
      </c>
      <c r="AE9" s="119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5"/>
      <c r="AU9" s="99"/>
      <c r="AV9" s="77"/>
    </row>
    <row r="10" spans="1:48" ht="15.6" outlineLevel="1" x14ac:dyDescent="0.3">
      <c r="A10" s="124"/>
      <c r="B10" s="73" t="s">
        <v>213</v>
      </c>
      <c r="C10" s="73" t="s">
        <v>214</v>
      </c>
      <c r="D10" s="76" t="s">
        <v>211</v>
      </c>
      <c r="E10" s="76">
        <v>1</v>
      </c>
      <c r="F10" s="76">
        <v>65</v>
      </c>
      <c r="G10" s="97"/>
      <c r="H10" s="94">
        <v>24</v>
      </c>
      <c r="I10" s="94">
        <f>SUM(N10:AC10)</f>
        <v>24</v>
      </c>
      <c r="J10" s="94" t="str">
        <f t="shared" si="1"/>
        <v xml:space="preserve"> </v>
      </c>
      <c r="K10" s="94"/>
      <c r="L10" s="94"/>
      <c r="M10" s="94" t="str">
        <f t="shared" si="0"/>
        <v xml:space="preserve"> </v>
      </c>
      <c r="N10" s="117"/>
      <c r="O10" s="101"/>
      <c r="P10" s="101"/>
      <c r="Q10" s="101"/>
      <c r="R10" s="101"/>
      <c r="S10" s="101">
        <v>24</v>
      </c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19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5"/>
      <c r="AU10" s="99"/>
      <c r="AV10" s="77"/>
    </row>
    <row r="11" spans="1:48" ht="15.6" outlineLevel="1" x14ac:dyDescent="0.3">
      <c r="A11" s="88"/>
      <c r="B11" s="73" t="s">
        <v>215</v>
      </c>
      <c r="C11" s="73" t="s">
        <v>216</v>
      </c>
      <c r="D11" s="76" t="s">
        <v>217</v>
      </c>
      <c r="E11" s="76">
        <v>2</v>
      </c>
      <c r="F11" s="76">
        <v>65</v>
      </c>
      <c r="G11" s="97"/>
      <c r="H11" s="94"/>
      <c r="I11" s="94"/>
      <c r="J11" s="94" t="str">
        <f t="shared" si="1"/>
        <v xml:space="preserve"> </v>
      </c>
      <c r="K11" s="94">
        <v>24</v>
      </c>
      <c r="L11" s="94">
        <f>SUM(AF11:AT11)</f>
        <v>24</v>
      </c>
      <c r="M11" s="94" t="str">
        <f t="shared" si="0"/>
        <v xml:space="preserve"> </v>
      </c>
      <c r="N11" s="117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19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>
        <v>18</v>
      </c>
      <c r="AP11" s="116"/>
      <c r="AQ11" s="116"/>
      <c r="AR11" s="116"/>
      <c r="AS11" s="116"/>
      <c r="AT11" s="115">
        <v>6</v>
      </c>
      <c r="AU11" s="120" t="s">
        <v>218</v>
      </c>
      <c r="AV11" s="77"/>
    </row>
    <row r="12" spans="1:48" ht="15.6" outlineLevel="1" x14ac:dyDescent="0.3">
      <c r="A12" s="88"/>
      <c r="B12" s="73" t="s">
        <v>219</v>
      </c>
      <c r="C12" s="73" t="s">
        <v>220</v>
      </c>
      <c r="D12" s="76" t="s">
        <v>221</v>
      </c>
      <c r="E12" s="76">
        <v>1</v>
      </c>
      <c r="F12" s="76">
        <v>60</v>
      </c>
      <c r="G12" s="97"/>
      <c r="H12" s="94">
        <v>24</v>
      </c>
      <c r="I12" s="94">
        <f>SUM(N12:AC12)</f>
        <v>24</v>
      </c>
      <c r="J12" s="94" t="str">
        <f t="shared" si="1"/>
        <v xml:space="preserve"> </v>
      </c>
      <c r="K12" s="94"/>
      <c r="L12" s="94"/>
      <c r="M12" s="94"/>
      <c r="N12" s="117"/>
      <c r="O12" s="101"/>
      <c r="P12" s="101"/>
      <c r="Q12" s="101"/>
      <c r="R12" s="101"/>
      <c r="S12" s="101"/>
      <c r="T12" s="101"/>
      <c r="U12" s="101">
        <v>24</v>
      </c>
      <c r="V12" s="101"/>
      <c r="W12" s="101"/>
      <c r="X12" s="101"/>
      <c r="Y12" s="101"/>
      <c r="Z12" s="101"/>
      <c r="AA12" s="101"/>
      <c r="AB12" s="101"/>
      <c r="AC12" s="101"/>
      <c r="AD12" s="101"/>
      <c r="AE12" s="119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5"/>
      <c r="AU12" s="99"/>
      <c r="AV12" s="77"/>
    </row>
    <row r="13" spans="1:48" ht="15.6" outlineLevel="1" x14ac:dyDescent="0.3">
      <c r="A13" s="88"/>
      <c r="B13" s="73" t="s">
        <v>222</v>
      </c>
      <c r="C13" s="73" t="s">
        <v>223</v>
      </c>
      <c r="D13" s="76" t="s">
        <v>217</v>
      </c>
      <c r="E13" s="76">
        <v>2</v>
      </c>
      <c r="F13" s="76">
        <v>65</v>
      </c>
      <c r="G13" s="97"/>
      <c r="H13" s="94"/>
      <c r="I13" s="94"/>
      <c r="J13" s="94" t="str">
        <f t="shared" si="1"/>
        <v xml:space="preserve"> </v>
      </c>
      <c r="K13" s="94">
        <v>24</v>
      </c>
      <c r="L13" s="94">
        <f>SUM(AF13:BE13)</f>
        <v>24</v>
      </c>
      <c r="M13" s="94" t="str">
        <f>IF(K13=L13," ","No")</f>
        <v xml:space="preserve"> </v>
      </c>
      <c r="N13" s="117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19"/>
      <c r="AF13" s="116"/>
      <c r="AG13" s="116"/>
      <c r="AH13" s="116"/>
      <c r="AI13" s="116"/>
      <c r="AJ13" s="116"/>
      <c r="AK13" s="116">
        <v>24</v>
      </c>
      <c r="AL13" s="116"/>
      <c r="AM13" s="116"/>
      <c r="AN13" s="116"/>
      <c r="AO13" s="116"/>
      <c r="AP13" s="116"/>
      <c r="AQ13" s="116"/>
      <c r="AR13" s="116"/>
      <c r="AS13" s="116"/>
      <c r="AT13" s="115"/>
      <c r="AU13" s="120"/>
      <c r="AV13" s="77"/>
    </row>
    <row r="14" spans="1:48" ht="15.6" outlineLevel="1" x14ac:dyDescent="0.3">
      <c r="A14" s="88"/>
      <c r="B14" s="73" t="s">
        <v>224</v>
      </c>
      <c r="C14" s="73" t="s">
        <v>225</v>
      </c>
      <c r="D14" s="76" t="s">
        <v>217</v>
      </c>
      <c r="E14" s="76">
        <v>1</v>
      </c>
      <c r="F14" s="76">
        <v>90</v>
      </c>
      <c r="G14" s="97"/>
      <c r="H14" s="94">
        <v>24</v>
      </c>
      <c r="I14" s="94">
        <f>SUM(N14:AC14)</f>
        <v>24</v>
      </c>
      <c r="J14" s="94" t="str">
        <f t="shared" si="1"/>
        <v xml:space="preserve"> </v>
      </c>
      <c r="K14" s="94"/>
      <c r="L14" s="94"/>
      <c r="M14" s="94" t="str">
        <f>IF(K14=L14," ","No")</f>
        <v xml:space="preserve"> </v>
      </c>
      <c r="N14" s="117"/>
      <c r="O14" s="101"/>
      <c r="P14" s="101"/>
      <c r="Q14" s="101"/>
      <c r="R14" s="101"/>
      <c r="S14" s="101"/>
      <c r="T14" s="101"/>
      <c r="U14" s="101"/>
      <c r="V14" s="101"/>
      <c r="W14" s="101"/>
      <c r="X14" s="101">
        <v>24</v>
      </c>
      <c r="Y14" s="101"/>
      <c r="Z14" s="101"/>
      <c r="AA14" s="101"/>
      <c r="AB14" s="101"/>
      <c r="AC14" s="101"/>
      <c r="AD14" s="101"/>
      <c r="AE14" s="119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5"/>
      <c r="AU14" s="99"/>
      <c r="AV14" s="77"/>
    </row>
    <row r="15" spans="1:48" ht="15" customHeight="1" outlineLevel="1" x14ac:dyDescent="0.3">
      <c r="A15" s="88"/>
      <c r="B15" s="73" t="s">
        <v>226</v>
      </c>
      <c r="C15" s="73" t="s">
        <v>227</v>
      </c>
      <c r="D15" s="76" t="s">
        <v>211</v>
      </c>
      <c r="E15" s="76">
        <v>1</v>
      </c>
      <c r="F15" s="76">
        <v>70</v>
      </c>
      <c r="G15" s="97"/>
      <c r="H15" s="94">
        <v>24</v>
      </c>
      <c r="I15" s="94">
        <f>SUM(N15:AC15)</f>
        <v>24</v>
      </c>
      <c r="J15" s="94" t="str">
        <f t="shared" si="1"/>
        <v xml:space="preserve"> </v>
      </c>
      <c r="K15" s="94"/>
      <c r="L15" s="94"/>
      <c r="M15" s="94" t="s">
        <v>228</v>
      </c>
      <c r="N15" s="117">
        <v>24</v>
      </c>
      <c r="O15" s="101"/>
      <c r="P15" s="101"/>
      <c r="Q15" s="101"/>
      <c r="R15" s="101"/>
      <c r="S15" s="101"/>
      <c r="T15" s="101"/>
      <c r="U15" s="101"/>
      <c r="V15" s="101"/>
      <c r="W15" s="101"/>
      <c r="Y15" s="101"/>
      <c r="Z15" s="116"/>
      <c r="AA15" s="116"/>
      <c r="AB15" s="116"/>
      <c r="AC15" s="101"/>
      <c r="AD15" s="101"/>
      <c r="AE15" s="117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16"/>
      <c r="AR15" s="116"/>
      <c r="AS15" s="116"/>
      <c r="AT15" s="115"/>
      <c r="AU15" s="120"/>
      <c r="AV15" s="77"/>
    </row>
    <row r="16" spans="1:48" ht="15.6" outlineLevel="1" x14ac:dyDescent="0.3">
      <c r="A16" s="88"/>
      <c r="B16" s="73" t="s">
        <v>229</v>
      </c>
      <c r="C16" s="73" t="s">
        <v>230</v>
      </c>
      <c r="D16" s="76" t="s">
        <v>231</v>
      </c>
      <c r="E16" s="76">
        <v>2</v>
      </c>
      <c r="F16" s="76">
        <v>45</v>
      </c>
      <c r="G16" s="97"/>
      <c r="H16" s="94"/>
      <c r="I16" s="94"/>
      <c r="J16" s="94"/>
      <c r="K16" s="94">
        <v>24</v>
      </c>
      <c r="L16" s="94">
        <f>SUM(AE16:AT16)</f>
        <v>24</v>
      </c>
      <c r="M16" s="94" t="str">
        <f t="shared" ref="M16:M21" si="2">IF(K16=L16," ","No")</f>
        <v xml:space="preserve"> </v>
      </c>
      <c r="N16" s="117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19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>
        <v>24</v>
      </c>
      <c r="AR16" s="116"/>
      <c r="AS16" s="116"/>
      <c r="AT16" s="115"/>
      <c r="AU16" s="99"/>
      <c r="AV16" s="77"/>
    </row>
    <row r="17" spans="1:48" ht="15.6" outlineLevel="1" x14ac:dyDescent="0.3">
      <c r="A17" s="125"/>
      <c r="B17" s="73" t="s">
        <v>232</v>
      </c>
      <c r="C17" s="73" t="s">
        <v>233</v>
      </c>
      <c r="D17" s="76" t="s">
        <v>234</v>
      </c>
      <c r="E17" s="76">
        <v>1</v>
      </c>
      <c r="F17" s="76">
        <v>55</v>
      </c>
      <c r="G17" s="73"/>
      <c r="H17" s="94">
        <v>24</v>
      </c>
      <c r="I17" s="94">
        <f>SUM(N17:AC17)</f>
        <v>24</v>
      </c>
      <c r="J17" s="94" t="str">
        <f>IF(H17=I17," ","No")</f>
        <v xml:space="preserve"> </v>
      </c>
      <c r="K17" s="94"/>
      <c r="L17" s="94"/>
      <c r="M17" s="94" t="str">
        <f t="shared" si="2"/>
        <v xml:space="preserve"> </v>
      </c>
      <c r="N17" s="117"/>
      <c r="O17" s="101"/>
      <c r="P17" s="101"/>
      <c r="Q17" s="101"/>
      <c r="R17" s="101"/>
      <c r="S17" s="101"/>
      <c r="T17" s="101"/>
      <c r="U17" s="101"/>
      <c r="V17" s="101">
        <v>24</v>
      </c>
      <c r="W17" s="101"/>
      <c r="X17" s="101"/>
      <c r="Y17" s="101"/>
      <c r="Z17" s="101"/>
      <c r="AA17" s="101"/>
      <c r="AB17" s="101"/>
      <c r="AC17" s="101"/>
      <c r="AD17" s="101"/>
      <c r="AE17" s="119"/>
      <c r="AF17" s="101"/>
      <c r="AG17" s="101"/>
      <c r="AH17" s="101"/>
      <c r="AI17" s="101"/>
      <c r="AJ17" s="101"/>
      <c r="AK17" s="101"/>
      <c r="AL17" s="101"/>
      <c r="AM17" s="101"/>
      <c r="AN17" s="116"/>
      <c r="AO17" s="116"/>
      <c r="AP17" s="116"/>
      <c r="AQ17" s="116"/>
      <c r="AR17" s="116"/>
      <c r="AS17" s="116"/>
      <c r="AT17" s="115"/>
      <c r="AU17" s="99"/>
      <c r="AV17" s="77"/>
    </row>
    <row r="18" spans="1:48" ht="15.6" outlineLevel="1" x14ac:dyDescent="0.3">
      <c r="A18" s="88"/>
      <c r="B18" s="73"/>
      <c r="C18" s="73"/>
      <c r="D18" s="76"/>
      <c r="E18" s="76"/>
      <c r="F18" s="76"/>
      <c r="G18" s="97"/>
      <c r="H18" s="94"/>
      <c r="I18" s="94"/>
      <c r="J18" s="94" t="str">
        <f>IF(H18=I18," ","No")</f>
        <v xml:space="preserve"> </v>
      </c>
      <c r="K18" s="94"/>
      <c r="L18" s="94"/>
      <c r="M18" s="94" t="str">
        <f t="shared" si="2"/>
        <v xml:space="preserve"> </v>
      </c>
      <c r="N18" s="117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19"/>
      <c r="AF18" s="101"/>
      <c r="AG18" s="101"/>
      <c r="AH18" s="101"/>
      <c r="AI18" s="101"/>
      <c r="AJ18" s="101"/>
      <c r="AK18" s="101"/>
      <c r="AL18" s="101"/>
      <c r="AM18" s="101"/>
      <c r="AN18" s="116"/>
      <c r="AO18" s="116"/>
      <c r="AP18" s="116"/>
      <c r="AQ18" s="116"/>
      <c r="AR18" s="116"/>
      <c r="AS18" s="116"/>
      <c r="AT18" s="115"/>
      <c r="AU18" s="99"/>
      <c r="AV18" s="77"/>
    </row>
    <row r="19" spans="1:48" ht="15.6" outlineLevel="1" x14ac:dyDescent="0.3">
      <c r="A19" s="88" t="s">
        <v>235</v>
      </c>
      <c r="B19" s="73" t="s">
        <v>236</v>
      </c>
      <c r="C19" s="73" t="s">
        <v>237</v>
      </c>
      <c r="D19" s="76">
        <v>1</v>
      </c>
      <c r="E19" s="76">
        <v>1</v>
      </c>
      <c r="F19" s="76" t="s">
        <v>238</v>
      </c>
      <c r="G19" s="73"/>
      <c r="H19" s="94">
        <v>24</v>
      </c>
      <c r="I19" s="94">
        <f>SUM(N19:AC19)</f>
        <v>24</v>
      </c>
      <c r="J19" s="94" t="str">
        <f>IF(H19=I19," ","No")</f>
        <v xml:space="preserve"> </v>
      </c>
      <c r="K19" s="94"/>
      <c r="L19" s="94"/>
      <c r="M19" s="94" t="str">
        <f t="shared" si="2"/>
        <v xml:space="preserve"> </v>
      </c>
      <c r="N19" s="117"/>
      <c r="O19" s="101"/>
      <c r="P19" s="101"/>
      <c r="Q19" s="101"/>
      <c r="R19" s="122"/>
      <c r="S19" s="101"/>
      <c r="T19" s="101"/>
      <c r="U19" s="101"/>
      <c r="V19" s="122"/>
      <c r="W19" s="101"/>
      <c r="X19" s="101"/>
      <c r="Y19" s="101"/>
      <c r="Z19" s="101"/>
      <c r="AA19" s="101"/>
      <c r="AB19" s="101"/>
      <c r="AC19" s="101">
        <v>24</v>
      </c>
      <c r="AD19" s="101" t="s">
        <v>212</v>
      </c>
      <c r="AE19" s="119"/>
      <c r="AF19" s="101"/>
      <c r="AG19" s="101"/>
      <c r="AH19" s="101"/>
      <c r="AI19" s="101"/>
      <c r="AJ19" s="101"/>
      <c r="AK19" s="101"/>
      <c r="AL19" s="101"/>
      <c r="AM19" s="101"/>
      <c r="AN19" s="116"/>
      <c r="AO19" s="116"/>
      <c r="AP19" s="116"/>
      <c r="AQ19" s="116"/>
      <c r="AR19" s="116"/>
      <c r="AS19" s="116"/>
      <c r="AT19" s="115"/>
      <c r="AU19" s="120"/>
      <c r="AV19" s="77"/>
    </row>
    <row r="20" spans="1:48" ht="15.6" outlineLevel="1" x14ac:dyDescent="0.3">
      <c r="A20" s="88"/>
      <c r="B20" s="73" t="s">
        <v>239</v>
      </c>
      <c r="C20" s="73" t="s">
        <v>240</v>
      </c>
      <c r="D20" s="76">
        <v>1</v>
      </c>
      <c r="E20" s="76">
        <v>2</v>
      </c>
      <c r="F20" s="76"/>
      <c r="G20" s="73"/>
      <c r="H20" s="94"/>
      <c r="I20" s="94"/>
      <c r="J20" s="94"/>
      <c r="K20" s="94">
        <v>24</v>
      </c>
      <c r="L20" s="94">
        <f>SUM(AE20:AT20)</f>
        <v>24</v>
      </c>
      <c r="M20" s="94" t="str">
        <f t="shared" si="2"/>
        <v xml:space="preserve"> </v>
      </c>
      <c r="N20" s="117"/>
      <c r="O20" s="101"/>
      <c r="P20" s="101"/>
      <c r="Q20" s="101"/>
      <c r="R20" s="122"/>
      <c r="S20" s="101"/>
      <c r="T20" s="101"/>
      <c r="U20" s="101"/>
      <c r="V20" s="122"/>
      <c r="W20" s="101"/>
      <c r="X20" s="101"/>
      <c r="Y20" s="101"/>
      <c r="Z20" s="101"/>
      <c r="AA20" s="101"/>
      <c r="AB20" s="101"/>
      <c r="AC20" s="101"/>
      <c r="AD20" s="101"/>
      <c r="AE20" s="119"/>
      <c r="AF20" s="101"/>
      <c r="AG20" s="101"/>
      <c r="AH20" s="101"/>
      <c r="AI20" s="101"/>
      <c r="AJ20" s="101"/>
      <c r="AK20" s="101"/>
      <c r="AL20" s="101"/>
      <c r="AM20" s="101"/>
      <c r="AN20" s="116"/>
      <c r="AO20" s="116"/>
      <c r="AP20" s="116"/>
      <c r="AQ20" s="116"/>
      <c r="AR20" s="116">
        <v>24</v>
      </c>
      <c r="AS20" s="116"/>
      <c r="AT20" s="115"/>
      <c r="AU20" s="120"/>
      <c r="AV20" s="77"/>
    </row>
    <row r="21" spans="1:48" ht="15.6" outlineLevel="1" x14ac:dyDescent="0.3">
      <c r="A21" s="125"/>
      <c r="B21" s="73" t="s">
        <v>241</v>
      </c>
      <c r="C21" s="73" t="s">
        <v>242</v>
      </c>
      <c r="D21" s="76">
        <v>1</v>
      </c>
      <c r="E21" s="76">
        <v>2</v>
      </c>
      <c r="F21" s="76"/>
      <c r="G21" s="73"/>
      <c r="H21" s="94"/>
      <c r="I21" s="94"/>
      <c r="J21" s="94"/>
      <c r="K21" s="94">
        <v>24</v>
      </c>
      <c r="L21" s="94">
        <f>SUM(AE21:AT21)</f>
        <v>24</v>
      </c>
      <c r="M21" s="94" t="str">
        <f t="shared" si="2"/>
        <v xml:space="preserve"> </v>
      </c>
      <c r="N21" s="117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19"/>
      <c r="AF21" s="101"/>
      <c r="AG21" s="101"/>
      <c r="AH21" s="101"/>
      <c r="AI21" s="101"/>
      <c r="AK21" s="101"/>
      <c r="AL21" s="101"/>
      <c r="AM21" s="101"/>
      <c r="AN21" s="116"/>
      <c r="AO21" s="116"/>
      <c r="AP21" s="116"/>
      <c r="AQ21" s="116"/>
      <c r="AR21" s="116"/>
      <c r="AS21" s="116"/>
      <c r="AT21" s="115">
        <v>24</v>
      </c>
      <c r="AU21" s="99" t="s">
        <v>243</v>
      </c>
      <c r="AV21" s="77"/>
    </row>
    <row r="22" spans="1:48" ht="15.6" outlineLevel="1" x14ac:dyDescent="0.3">
      <c r="A22" s="125"/>
      <c r="B22" s="73" t="s">
        <v>244</v>
      </c>
      <c r="C22" s="73" t="s">
        <v>245</v>
      </c>
      <c r="D22" s="76">
        <v>1</v>
      </c>
      <c r="E22" s="76">
        <v>1</v>
      </c>
      <c r="F22" s="76"/>
      <c r="G22" s="73"/>
      <c r="H22" s="94">
        <v>24</v>
      </c>
      <c r="I22" s="94">
        <f>SUM(N22:AC22)</f>
        <v>24</v>
      </c>
      <c r="J22" s="94" t="str">
        <f>IF(H22=I22," ","No")</f>
        <v xml:space="preserve"> </v>
      </c>
      <c r="N22" s="117">
        <v>24</v>
      </c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19"/>
      <c r="AF22" s="101"/>
      <c r="AG22" s="101"/>
      <c r="AH22" s="101"/>
      <c r="AI22" s="101"/>
      <c r="AJ22" s="101"/>
      <c r="AK22" s="101"/>
      <c r="AL22" s="101"/>
      <c r="AM22" s="101"/>
      <c r="AN22" s="116"/>
      <c r="AO22" s="116"/>
      <c r="AP22" s="116"/>
      <c r="AQ22" s="116"/>
      <c r="AR22" s="116"/>
      <c r="AS22" s="116"/>
      <c r="AT22" s="115"/>
      <c r="AU22" s="99"/>
      <c r="AV22" s="77"/>
    </row>
    <row r="23" spans="1:48" ht="15.6" outlineLevel="1" x14ac:dyDescent="0.3">
      <c r="A23" s="125"/>
      <c r="B23" s="73" t="s">
        <v>246</v>
      </c>
      <c r="C23" s="73" t="s">
        <v>247</v>
      </c>
      <c r="D23" s="76">
        <v>1</v>
      </c>
      <c r="E23" s="76">
        <v>2</v>
      </c>
      <c r="F23" s="76"/>
      <c r="G23" s="73"/>
      <c r="H23" s="94"/>
      <c r="I23" s="94"/>
      <c r="J23" s="94"/>
      <c r="K23" s="94">
        <v>24</v>
      </c>
      <c r="L23" s="94">
        <f>SUM(AE23:AT23)</f>
        <v>24</v>
      </c>
      <c r="M23" s="94" t="str">
        <f>IF(K23=L23," ","No")</f>
        <v xml:space="preserve"> </v>
      </c>
      <c r="N23" s="117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19">
        <v>24</v>
      </c>
      <c r="AF23" s="101"/>
      <c r="AG23" s="101"/>
      <c r="AH23" s="101"/>
      <c r="AI23" s="101"/>
      <c r="AJ23" s="101"/>
      <c r="AK23" s="101"/>
      <c r="AL23" s="101"/>
      <c r="AM23" s="101"/>
      <c r="AN23" s="116"/>
      <c r="AO23" s="116"/>
      <c r="AP23" s="116"/>
      <c r="AQ23" s="116"/>
      <c r="AR23" s="116"/>
      <c r="AS23" s="116"/>
      <c r="AT23" s="115"/>
      <c r="AU23" s="99"/>
      <c r="AV23" s="77"/>
    </row>
    <row r="24" spans="1:48" ht="15.6" outlineLevel="1" x14ac:dyDescent="0.3">
      <c r="A24" s="124"/>
      <c r="B24" s="73" t="s">
        <v>248</v>
      </c>
      <c r="C24" s="73" t="s">
        <v>249</v>
      </c>
      <c r="D24" s="76">
        <v>1</v>
      </c>
      <c r="E24" s="76">
        <v>1</v>
      </c>
      <c r="F24" s="76"/>
      <c r="G24" s="97"/>
      <c r="H24" s="94">
        <v>24</v>
      </c>
      <c r="I24" s="94">
        <f>SUM(N24:AC24)</f>
        <v>24</v>
      </c>
      <c r="J24" s="94" t="str">
        <f>IF(H24=I24," ","No")</f>
        <v xml:space="preserve"> </v>
      </c>
      <c r="K24" s="94"/>
      <c r="L24" s="94"/>
      <c r="M24" s="94" t="str">
        <f>IF(K24=L24," ","No")</f>
        <v xml:space="preserve"> </v>
      </c>
      <c r="N24" s="117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>
        <v>24</v>
      </c>
      <c r="AD24" s="101" t="s">
        <v>250</v>
      </c>
      <c r="AE24" s="119"/>
      <c r="AF24" s="101"/>
      <c r="AG24" s="101"/>
      <c r="AH24" s="101"/>
      <c r="AI24" s="101"/>
      <c r="AJ24" s="101"/>
      <c r="AK24" s="101"/>
      <c r="AL24" s="101"/>
      <c r="AM24" s="101"/>
      <c r="AN24" s="116"/>
      <c r="AO24" s="116"/>
      <c r="AP24" s="116"/>
      <c r="AQ24" s="116"/>
      <c r="AR24" s="116"/>
      <c r="AS24" s="116"/>
      <c r="AT24" s="115"/>
      <c r="AU24" s="99"/>
      <c r="AV24" s="77"/>
    </row>
    <row r="25" spans="1:48" ht="15.6" outlineLevel="1" x14ac:dyDescent="0.3">
      <c r="A25" s="124"/>
      <c r="B25" s="73" t="s">
        <v>251</v>
      </c>
      <c r="C25" s="73" t="s">
        <v>252</v>
      </c>
      <c r="D25" s="76">
        <v>1</v>
      </c>
      <c r="E25" s="76">
        <v>2</v>
      </c>
      <c r="F25" s="76"/>
      <c r="G25" s="97"/>
      <c r="H25" s="94"/>
      <c r="I25" s="94"/>
      <c r="J25" s="94"/>
      <c r="K25" s="94">
        <v>24</v>
      </c>
      <c r="L25" s="94">
        <f>SUM(AE25:AT25)</f>
        <v>24</v>
      </c>
      <c r="M25" s="94" t="str">
        <f>IF(K25=L25," ","No")</f>
        <v xml:space="preserve"> </v>
      </c>
      <c r="N25" s="117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19"/>
      <c r="AF25" s="116"/>
      <c r="AG25" s="116"/>
      <c r="AH25" s="116"/>
      <c r="AI25" s="116">
        <v>24</v>
      </c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5"/>
      <c r="AU25" s="99"/>
      <c r="AV25" s="77"/>
    </row>
    <row r="26" spans="1:48" ht="15.6" outlineLevel="1" x14ac:dyDescent="0.3">
      <c r="A26" s="124"/>
      <c r="B26" s="73" t="s">
        <v>253</v>
      </c>
      <c r="C26" s="73" t="s">
        <v>254</v>
      </c>
      <c r="D26" s="76">
        <v>2</v>
      </c>
      <c r="E26" s="76">
        <v>1</v>
      </c>
      <c r="F26" s="76"/>
      <c r="G26" s="97"/>
      <c r="H26" s="94">
        <v>24</v>
      </c>
      <c r="I26" s="94">
        <f>SUM(N26:AC26)</f>
        <v>24</v>
      </c>
      <c r="J26" s="94" t="str">
        <f t="shared" ref="J26:J33" si="3">IF(H26=I26," ","No")</f>
        <v xml:space="preserve"> </v>
      </c>
      <c r="K26" s="94"/>
      <c r="L26" s="94"/>
      <c r="M26" s="94"/>
      <c r="N26" s="117"/>
      <c r="O26" s="101"/>
      <c r="P26" s="101"/>
      <c r="Q26" s="101">
        <v>24</v>
      </c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19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5"/>
      <c r="AU26" s="99"/>
      <c r="AV26" s="77"/>
    </row>
    <row r="27" spans="1:48" ht="15.6" outlineLevel="1" x14ac:dyDescent="0.3">
      <c r="A27" s="124"/>
      <c r="B27" s="73" t="s">
        <v>255</v>
      </c>
      <c r="C27" s="73" t="s">
        <v>256</v>
      </c>
      <c r="D27" s="76">
        <v>2</v>
      </c>
      <c r="E27" s="76">
        <v>2</v>
      </c>
      <c r="F27" s="76"/>
      <c r="G27" s="97"/>
      <c r="H27" s="94"/>
      <c r="I27" s="94"/>
      <c r="J27" s="94" t="str">
        <f t="shared" si="3"/>
        <v xml:space="preserve"> </v>
      </c>
      <c r="K27" s="94">
        <v>24</v>
      </c>
      <c r="L27" s="94">
        <f>SUM(AE27:AT27)</f>
        <v>24</v>
      </c>
      <c r="M27" s="94" t="str">
        <f>IF(K27=L27," ","No")</f>
        <v xml:space="preserve"> </v>
      </c>
      <c r="N27" s="117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19"/>
      <c r="AF27" s="116"/>
      <c r="AG27" s="116"/>
      <c r="AH27" s="116">
        <v>24</v>
      </c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5"/>
      <c r="AU27" s="99"/>
      <c r="AV27" s="77"/>
    </row>
    <row r="28" spans="1:48" ht="15.6" outlineLevel="1" x14ac:dyDescent="0.3">
      <c r="A28" s="124"/>
      <c r="B28" s="73" t="s">
        <v>257</v>
      </c>
      <c r="C28" s="73" t="s">
        <v>258</v>
      </c>
      <c r="D28" s="76">
        <v>3</v>
      </c>
      <c r="E28" s="76">
        <v>1</v>
      </c>
      <c r="F28" s="76"/>
      <c r="G28" s="97"/>
      <c r="H28" s="94">
        <v>24</v>
      </c>
      <c r="I28" s="94">
        <f t="shared" ref="I28:I34" si="4">SUM(N28:AC28)</f>
        <v>24</v>
      </c>
      <c r="J28" s="94" t="str">
        <f t="shared" si="3"/>
        <v xml:space="preserve"> </v>
      </c>
      <c r="K28" s="94"/>
      <c r="L28" s="94"/>
      <c r="M28" s="94" t="str">
        <f>IF(K28=L28," ","No")</f>
        <v xml:space="preserve"> </v>
      </c>
      <c r="N28" s="117"/>
      <c r="O28" s="101"/>
      <c r="P28" s="101"/>
      <c r="Q28" s="101"/>
      <c r="R28" s="116"/>
      <c r="S28" s="101"/>
      <c r="T28" s="101"/>
      <c r="U28" s="101"/>
      <c r="V28" s="101"/>
      <c r="W28" s="101">
        <v>24</v>
      </c>
      <c r="X28" s="101"/>
      <c r="Y28" s="101"/>
      <c r="Z28" s="101"/>
      <c r="AA28" s="101"/>
      <c r="AB28" s="101"/>
      <c r="AC28" s="101"/>
      <c r="AD28" s="101"/>
      <c r="AE28" s="119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5"/>
      <c r="AU28" s="99"/>
      <c r="AV28" s="77"/>
    </row>
    <row r="29" spans="1:48" ht="15.6" outlineLevel="1" x14ac:dyDescent="0.3">
      <c r="A29" s="124"/>
      <c r="B29" s="73" t="s">
        <v>259</v>
      </c>
      <c r="C29" s="73" t="s">
        <v>260</v>
      </c>
      <c r="D29" s="76">
        <v>3</v>
      </c>
      <c r="E29" s="76">
        <v>1</v>
      </c>
      <c r="F29" s="76"/>
      <c r="G29" s="97"/>
      <c r="H29" s="94">
        <v>24</v>
      </c>
      <c r="I29" s="94">
        <f t="shared" si="4"/>
        <v>24</v>
      </c>
      <c r="J29" s="94" t="str">
        <f t="shared" si="3"/>
        <v xml:space="preserve"> </v>
      </c>
      <c r="K29" s="94"/>
      <c r="L29" s="94"/>
      <c r="M29" s="94" t="str">
        <f>IF(K29=L29," ","No")</f>
        <v xml:space="preserve"> </v>
      </c>
      <c r="N29" s="117"/>
      <c r="O29" s="101">
        <v>24</v>
      </c>
      <c r="P29" s="101"/>
      <c r="Q29" s="101"/>
      <c r="R29" s="116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19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5"/>
      <c r="AU29" s="99"/>
      <c r="AV29" s="77"/>
    </row>
    <row r="30" spans="1:48" ht="15.6" outlineLevel="1" x14ac:dyDescent="0.3">
      <c r="A30" s="124"/>
      <c r="B30" s="73" t="s">
        <v>261</v>
      </c>
      <c r="C30" s="73" t="s">
        <v>262</v>
      </c>
      <c r="D30" s="76">
        <v>3</v>
      </c>
      <c r="E30" s="76">
        <v>1</v>
      </c>
      <c r="F30" s="76"/>
      <c r="G30" s="97"/>
      <c r="H30" s="94">
        <v>24</v>
      </c>
      <c r="I30" s="94">
        <f t="shared" si="4"/>
        <v>24</v>
      </c>
      <c r="J30" s="94" t="str">
        <f t="shared" si="3"/>
        <v xml:space="preserve"> </v>
      </c>
      <c r="K30" s="94"/>
      <c r="L30" s="94"/>
      <c r="M30" s="94" t="str">
        <f>IF(K30=L30," ","No")</f>
        <v xml:space="preserve"> </v>
      </c>
      <c r="N30" s="117"/>
      <c r="O30" s="101"/>
      <c r="P30" s="101"/>
      <c r="Q30" s="101"/>
      <c r="S30" s="101"/>
      <c r="T30" s="101"/>
      <c r="U30" s="101"/>
      <c r="V30" s="101"/>
      <c r="W30" s="101">
        <v>24</v>
      </c>
      <c r="X30" s="101"/>
      <c r="Y30" s="101"/>
      <c r="Z30" s="101"/>
      <c r="AA30" s="101"/>
      <c r="AB30" s="101"/>
      <c r="AC30" s="101"/>
      <c r="AD30" s="101"/>
      <c r="AE30" s="119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5"/>
      <c r="AU30" s="99"/>
      <c r="AV30" s="77"/>
    </row>
    <row r="31" spans="1:48" ht="15.6" outlineLevel="1" x14ac:dyDescent="0.3">
      <c r="A31" s="124"/>
      <c r="B31" s="73" t="s">
        <v>263</v>
      </c>
      <c r="C31" s="73" t="s">
        <v>264</v>
      </c>
      <c r="D31" s="76">
        <v>3</v>
      </c>
      <c r="E31" s="76">
        <v>1</v>
      </c>
      <c r="F31" s="76"/>
      <c r="G31" s="97"/>
      <c r="H31" s="94">
        <v>24</v>
      </c>
      <c r="I31" s="94">
        <f t="shared" si="4"/>
        <v>24</v>
      </c>
      <c r="J31" s="94" t="str">
        <f t="shared" si="3"/>
        <v xml:space="preserve"> </v>
      </c>
      <c r="K31" s="94"/>
      <c r="L31" s="94"/>
      <c r="M31" s="94" t="str">
        <f>IF(K31=L31," ","No")</f>
        <v xml:space="preserve"> </v>
      </c>
      <c r="N31" s="117"/>
      <c r="O31" s="101"/>
      <c r="P31" s="101"/>
      <c r="Q31" s="101"/>
      <c r="R31" s="101"/>
      <c r="S31" s="101"/>
      <c r="T31" s="101"/>
      <c r="U31" s="101"/>
      <c r="V31" s="101"/>
      <c r="W31" s="101"/>
      <c r="X31" s="101">
        <v>24</v>
      </c>
      <c r="Y31" s="101"/>
      <c r="Z31" s="101"/>
      <c r="AA31" s="101"/>
      <c r="AB31" s="101"/>
      <c r="AC31" s="101"/>
      <c r="AD31" s="101"/>
      <c r="AE31" s="119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5"/>
      <c r="AU31" s="99"/>
      <c r="AV31" s="77"/>
    </row>
    <row r="32" spans="1:48" ht="15.6" outlineLevel="1" x14ac:dyDescent="0.3">
      <c r="A32" s="124"/>
      <c r="B32" s="73" t="s">
        <v>265</v>
      </c>
      <c r="C32" s="73" t="s">
        <v>266</v>
      </c>
      <c r="D32" s="76">
        <v>4</v>
      </c>
      <c r="E32" s="76">
        <v>1</v>
      </c>
      <c r="F32" s="76"/>
      <c r="G32" s="97"/>
      <c r="H32" s="94">
        <v>24</v>
      </c>
      <c r="I32" s="94">
        <f t="shared" si="4"/>
        <v>24</v>
      </c>
      <c r="J32" s="94" t="str">
        <f t="shared" si="3"/>
        <v xml:space="preserve"> </v>
      </c>
      <c r="K32" s="94"/>
      <c r="L32" s="94"/>
      <c r="M32" s="94"/>
      <c r="N32" s="117">
        <v>2</v>
      </c>
      <c r="O32" s="101"/>
      <c r="P32" s="101"/>
      <c r="Q32" s="101"/>
      <c r="R32" s="101"/>
      <c r="S32" s="101"/>
      <c r="T32" s="101">
        <v>8</v>
      </c>
      <c r="U32" s="101"/>
      <c r="V32" s="101"/>
      <c r="W32" s="101"/>
      <c r="X32" s="101"/>
      <c r="Y32" s="101">
        <v>8</v>
      </c>
      <c r="Z32" s="101">
        <v>6</v>
      </c>
      <c r="AA32" s="101"/>
      <c r="AB32" s="101"/>
      <c r="AC32" s="101"/>
      <c r="AD32" s="101"/>
      <c r="AE32" s="119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5"/>
      <c r="AU32" s="99"/>
      <c r="AV32" s="77"/>
    </row>
    <row r="33" spans="1:48" ht="15.6" outlineLevel="1" x14ac:dyDescent="0.3">
      <c r="A33" s="124"/>
      <c r="B33" s="73" t="s">
        <v>267</v>
      </c>
      <c r="C33" s="73" t="s">
        <v>268</v>
      </c>
      <c r="D33" s="76">
        <v>4</v>
      </c>
      <c r="E33" s="76">
        <v>1</v>
      </c>
      <c r="F33" s="76"/>
      <c r="G33" s="97"/>
      <c r="H33" s="94">
        <v>4</v>
      </c>
      <c r="I33" s="94">
        <f t="shared" si="4"/>
        <v>4</v>
      </c>
      <c r="J33" s="94" t="str">
        <f t="shared" si="3"/>
        <v xml:space="preserve"> </v>
      </c>
      <c r="K33" s="94"/>
      <c r="L33" s="94"/>
      <c r="M33" s="94" t="str">
        <f>IF(K33=L33," ","No")</f>
        <v xml:space="preserve"> </v>
      </c>
      <c r="N33" s="117"/>
      <c r="O33" s="101"/>
      <c r="P33" s="101"/>
      <c r="Q33" s="101"/>
      <c r="R33" s="101"/>
      <c r="S33" s="101"/>
      <c r="T33" s="101">
        <v>4</v>
      </c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19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5"/>
      <c r="AU33" s="99"/>
      <c r="AV33" s="77"/>
    </row>
    <row r="34" spans="1:48" ht="15.6" outlineLevel="1" x14ac:dyDescent="0.3">
      <c r="A34" s="124"/>
      <c r="B34" s="73" t="s">
        <v>269</v>
      </c>
      <c r="C34" s="73" t="s">
        <v>270</v>
      </c>
      <c r="D34" s="76">
        <v>4</v>
      </c>
      <c r="E34" s="76" t="s">
        <v>271</v>
      </c>
      <c r="F34" s="76"/>
      <c r="G34" s="97"/>
      <c r="H34" s="94">
        <v>8</v>
      </c>
      <c r="I34" s="94">
        <f t="shared" si="4"/>
        <v>8</v>
      </c>
      <c r="J34" s="94"/>
      <c r="K34" s="94">
        <v>8</v>
      </c>
      <c r="L34" s="94">
        <f>SUM(AE34:AT34)</f>
        <v>8</v>
      </c>
      <c r="M34" s="94"/>
      <c r="N34" s="117"/>
      <c r="O34" s="101"/>
      <c r="P34" s="101"/>
      <c r="Q34" s="101"/>
      <c r="R34" s="101"/>
      <c r="S34" s="101"/>
      <c r="T34" s="101">
        <v>8</v>
      </c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19"/>
      <c r="AF34" s="116"/>
      <c r="AG34" s="116"/>
      <c r="AH34" s="116"/>
      <c r="AI34" s="116"/>
      <c r="AJ34" s="116"/>
      <c r="AK34" s="116">
        <v>8</v>
      </c>
      <c r="AL34" s="116"/>
      <c r="AM34" s="116"/>
      <c r="AN34" s="116"/>
      <c r="AO34" s="116"/>
      <c r="AP34" s="116"/>
      <c r="AQ34" s="116"/>
      <c r="AR34" s="116"/>
      <c r="AS34" s="116"/>
      <c r="AT34" s="115"/>
      <c r="AU34" s="99"/>
      <c r="AV34" s="77"/>
    </row>
    <row r="35" spans="1:48" ht="15.6" outlineLevel="1" x14ac:dyDescent="0.3">
      <c r="A35" s="124"/>
      <c r="B35" s="73"/>
      <c r="C35" s="73"/>
      <c r="D35" s="76"/>
      <c r="E35" s="76"/>
      <c r="F35" s="76"/>
      <c r="G35" s="97"/>
      <c r="H35" s="94"/>
      <c r="I35" s="94"/>
      <c r="J35" s="94"/>
      <c r="K35" s="94"/>
      <c r="L35" s="94"/>
      <c r="M35" s="94"/>
      <c r="N35" s="117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19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5"/>
      <c r="AU35" s="99"/>
      <c r="AV35" s="77"/>
    </row>
    <row r="36" spans="1:48" ht="15.6" outlineLevel="1" x14ac:dyDescent="0.3">
      <c r="A36" s="88" t="s">
        <v>272</v>
      </c>
      <c r="B36" s="73" t="s">
        <v>273</v>
      </c>
      <c r="C36" s="73" t="s">
        <v>274</v>
      </c>
      <c r="D36" s="76">
        <v>1</v>
      </c>
      <c r="E36" s="76" t="s">
        <v>271</v>
      </c>
      <c r="F36" s="76"/>
      <c r="G36" s="97"/>
      <c r="H36" s="94">
        <v>2</v>
      </c>
      <c r="I36" s="94">
        <f>SUM(N36:AC36)</f>
        <v>2</v>
      </c>
      <c r="J36" s="94" t="str">
        <f>IF(H36=I36," ","No")</f>
        <v xml:space="preserve"> </v>
      </c>
      <c r="K36" s="94">
        <v>2</v>
      </c>
      <c r="L36" s="94">
        <f>SUM(AE36:AT36)</f>
        <v>2</v>
      </c>
      <c r="M36" s="94" t="str">
        <f>IF(K36=L36," ","No")</f>
        <v xml:space="preserve"> </v>
      </c>
      <c r="N36" s="117"/>
      <c r="O36" s="101"/>
      <c r="P36" s="101"/>
      <c r="Q36" s="101"/>
      <c r="R36" s="101"/>
      <c r="S36" s="101"/>
      <c r="T36" s="101"/>
      <c r="U36" s="101"/>
      <c r="V36" s="101"/>
      <c r="W36" s="101"/>
      <c r="X36" s="101">
        <v>2</v>
      </c>
      <c r="Y36" s="101"/>
      <c r="Z36" s="101"/>
      <c r="AA36" s="101"/>
      <c r="AB36" s="101"/>
      <c r="AC36" s="101"/>
      <c r="AD36" s="101"/>
      <c r="AE36" s="119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>
        <v>2</v>
      </c>
      <c r="AP36" s="116"/>
      <c r="AQ36" s="116"/>
      <c r="AR36" s="116"/>
      <c r="AS36" s="116"/>
      <c r="AT36" s="115"/>
      <c r="AU36" s="99"/>
      <c r="AV36" s="77"/>
    </row>
    <row r="37" spans="1:48" ht="15.6" outlineLevel="1" x14ac:dyDescent="0.3">
      <c r="A37" s="88"/>
      <c r="B37" s="73"/>
      <c r="C37" s="73"/>
      <c r="D37" s="76"/>
      <c r="E37" s="76"/>
      <c r="F37" s="76"/>
      <c r="G37" s="97"/>
      <c r="H37" s="94"/>
      <c r="I37" s="94"/>
      <c r="J37" s="94"/>
      <c r="K37" s="94"/>
      <c r="L37" s="94"/>
      <c r="M37" s="94"/>
      <c r="N37" s="117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19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5"/>
      <c r="AU37" s="99"/>
      <c r="AV37" s="77"/>
    </row>
    <row r="38" spans="1:48" ht="15.6" outlineLevel="1" x14ac:dyDescent="0.3">
      <c r="A38" s="88" t="s">
        <v>275</v>
      </c>
      <c r="B38" s="73" t="s">
        <v>276</v>
      </c>
      <c r="C38" s="73" t="s">
        <v>277</v>
      </c>
      <c r="D38" s="76">
        <v>1</v>
      </c>
      <c r="E38" s="76">
        <v>1</v>
      </c>
      <c r="F38" s="76"/>
      <c r="G38" s="97"/>
      <c r="H38" s="94">
        <v>24</v>
      </c>
      <c r="I38" s="94">
        <f>SUM(N38:AC38)</f>
        <v>24</v>
      </c>
      <c r="J38" s="94" t="str">
        <f>IF(H38=I38," ","No")</f>
        <v xml:space="preserve"> </v>
      </c>
      <c r="K38" s="94"/>
      <c r="L38" s="94"/>
      <c r="M38" s="94" t="str">
        <f t="shared" ref="M38:M46" si="5">IF(K38=L38," ","No")</f>
        <v xml:space="preserve"> </v>
      </c>
      <c r="N38" s="117"/>
      <c r="O38" s="101"/>
      <c r="P38" s="101"/>
      <c r="Q38" s="101"/>
      <c r="R38" s="101"/>
      <c r="S38" s="101"/>
      <c r="U38" s="101"/>
      <c r="V38" s="101">
        <v>24</v>
      </c>
      <c r="W38" s="101"/>
      <c r="X38" s="101"/>
      <c r="Y38" s="101"/>
      <c r="Z38" s="101"/>
      <c r="AA38" s="101"/>
      <c r="AB38" s="101"/>
      <c r="AC38" s="101"/>
      <c r="AD38" s="101"/>
      <c r="AE38" s="119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5"/>
      <c r="AU38" s="99"/>
      <c r="AV38" s="77"/>
    </row>
    <row r="39" spans="1:48" ht="15.6" outlineLevel="1" x14ac:dyDescent="0.3">
      <c r="A39" s="88"/>
      <c r="B39" s="73"/>
      <c r="C39" s="73"/>
      <c r="D39" s="76"/>
      <c r="E39" s="76"/>
      <c r="F39" s="76"/>
      <c r="G39" s="97"/>
      <c r="H39" s="94"/>
      <c r="I39" s="94"/>
      <c r="J39" s="94" t="str">
        <f>IF(H39=I39," ","No")</f>
        <v xml:space="preserve"> </v>
      </c>
      <c r="K39" s="94"/>
      <c r="L39" s="94"/>
      <c r="M39" s="94" t="str">
        <f t="shared" si="5"/>
        <v xml:space="preserve"> </v>
      </c>
      <c r="N39" s="117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19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5"/>
      <c r="AU39" s="99"/>
      <c r="AV39" s="77"/>
    </row>
    <row r="40" spans="1:48" ht="15.6" outlineLevel="1" x14ac:dyDescent="0.3">
      <c r="A40" s="88" t="s">
        <v>278</v>
      </c>
      <c r="B40" s="73" t="s">
        <v>236</v>
      </c>
      <c r="C40" s="73" t="s">
        <v>279</v>
      </c>
      <c r="D40" s="76">
        <v>1</v>
      </c>
      <c r="E40" s="76">
        <v>1</v>
      </c>
      <c r="F40" s="76"/>
      <c r="G40" s="97" t="s">
        <v>280</v>
      </c>
      <c r="H40" s="94">
        <v>0</v>
      </c>
      <c r="I40" s="94">
        <f>SUM(N40:AC40)</f>
        <v>0</v>
      </c>
      <c r="J40" s="94" t="str">
        <f>IF(H40=I40," ","No")</f>
        <v xml:space="preserve"> </v>
      </c>
      <c r="K40" s="94"/>
      <c r="L40" s="94"/>
      <c r="M40" s="94" t="str">
        <f t="shared" si="5"/>
        <v xml:space="preserve"> </v>
      </c>
      <c r="N40" s="117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19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5"/>
      <c r="AU40" s="99"/>
      <c r="AV40" s="77"/>
    </row>
    <row r="41" spans="1:48" ht="15.6" outlineLevel="1" x14ac:dyDescent="0.3">
      <c r="A41" s="88"/>
      <c r="B41" s="73" t="s">
        <v>281</v>
      </c>
      <c r="C41" s="73" t="s">
        <v>282</v>
      </c>
      <c r="D41" s="76">
        <v>1</v>
      </c>
      <c r="E41" s="76">
        <v>2</v>
      </c>
      <c r="F41" s="76"/>
      <c r="G41" s="97" t="s">
        <v>283</v>
      </c>
      <c r="H41" s="94"/>
      <c r="I41" s="94"/>
      <c r="J41" s="94" t="str">
        <f>IF(H41=I41," ","No")</f>
        <v xml:space="preserve"> </v>
      </c>
      <c r="K41" s="94">
        <v>0</v>
      </c>
      <c r="L41" s="94">
        <f>SUM(AE41:AT41)</f>
        <v>0</v>
      </c>
      <c r="M41" s="94" t="str">
        <f t="shared" si="5"/>
        <v xml:space="preserve"> </v>
      </c>
      <c r="N41" s="117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19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5"/>
      <c r="AU41" s="99"/>
      <c r="AV41" s="77"/>
    </row>
    <row r="42" spans="1:48" ht="15.6" outlineLevel="1" x14ac:dyDescent="0.3">
      <c r="A42" s="88"/>
      <c r="B42" s="97" t="s">
        <v>284</v>
      </c>
      <c r="C42" s="73" t="s">
        <v>285</v>
      </c>
      <c r="D42" s="76">
        <v>2</v>
      </c>
      <c r="E42" s="76">
        <v>1</v>
      </c>
      <c r="F42" s="76"/>
      <c r="G42" s="97" t="s">
        <v>283</v>
      </c>
      <c r="H42" s="94">
        <v>0</v>
      </c>
      <c r="I42" s="94">
        <f>SUM(N42:AC42)</f>
        <v>0</v>
      </c>
      <c r="J42" s="94"/>
      <c r="K42" s="94"/>
      <c r="L42" s="94"/>
      <c r="M42" s="94" t="str">
        <f t="shared" si="5"/>
        <v xml:space="preserve"> </v>
      </c>
      <c r="N42" s="117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19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5"/>
      <c r="AU42" s="120"/>
      <c r="AV42" s="77"/>
    </row>
    <row r="43" spans="1:48" ht="15.6" outlineLevel="1" x14ac:dyDescent="0.3">
      <c r="A43" s="88"/>
      <c r="B43" s="73" t="s">
        <v>229</v>
      </c>
      <c r="C43" s="73" t="s">
        <v>286</v>
      </c>
      <c r="D43" s="76">
        <v>2</v>
      </c>
      <c r="E43" s="76">
        <v>2</v>
      </c>
      <c r="F43" s="76"/>
      <c r="G43" s="97"/>
      <c r="H43" s="94"/>
      <c r="I43" s="94"/>
      <c r="J43" s="94" t="str">
        <f>IF(H43=I43," ","No")</f>
        <v xml:space="preserve"> </v>
      </c>
      <c r="K43" s="94">
        <v>24</v>
      </c>
      <c r="L43" s="94">
        <f>SUM(AE43:AT43)</f>
        <v>24</v>
      </c>
      <c r="M43" s="94" t="str">
        <f t="shared" si="5"/>
        <v xml:space="preserve"> </v>
      </c>
      <c r="N43" s="117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19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>
        <v>24</v>
      </c>
      <c r="AR43" s="116"/>
      <c r="AS43" s="116"/>
      <c r="AT43" s="115"/>
      <c r="AU43" s="120"/>
      <c r="AV43" s="77"/>
    </row>
    <row r="44" spans="1:48" ht="15.6" outlineLevel="1" x14ac:dyDescent="0.3">
      <c r="A44" s="88"/>
      <c r="B44" s="73"/>
      <c r="C44" s="73"/>
      <c r="D44" s="76"/>
      <c r="E44" s="76"/>
      <c r="F44" s="76"/>
      <c r="G44" s="97"/>
      <c r="H44" s="94"/>
      <c r="I44" s="94"/>
      <c r="J44" s="94" t="str">
        <f>IF(H44=I44," ","No")</f>
        <v xml:space="preserve"> </v>
      </c>
      <c r="K44" s="94"/>
      <c r="L44" s="94"/>
      <c r="M44" s="94" t="str">
        <f t="shared" si="5"/>
        <v xml:space="preserve"> </v>
      </c>
      <c r="N44" s="117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19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5"/>
      <c r="AU44" s="99"/>
      <c r="AV44" s="77"/>
    </row>
    <row r="45" spans="1:48" ht="17.100000000000001" customHeight="1" outlineLevel="1" x14ac:dyDescent="0.3">
      <c r="A45" s="88" t="s">
        <v>287</v>
      </c>
      <c r="B45" s="97" t="s">
        <v>288</v>
      </c>
      <c r="C45" s="73" t="s">
        <v>289</v>
      </c>
      <c r="D45" s="76">
        <v>3</v>
      </c>
      <c r="E45" s="76">
        <v>1</v>
      </c>
      <c r="F45" s="76"/>
      <c r="G45" s="97" t="s">
        <v>283</v>
      </c>
      <c r="H45" s="94">
        <v>0</v>
      </c>
      <c r="I45" s="94">
        <f>SUM(N45:AC45)</f>
        <v>0</v>
      </c>
      <c r="J45" s="94" t="str">
        <f>IF(H45=I45," ","No")</f>
        <v xml:space="preserve"> </v>
      </c>
      <c r="K45" s="94"/>
      <c r="L45" s="94"/>
      <c r="M45" s="94" t="str">
        <f t="shared" si="5"/>
        <v xml:space="preserve"> </v>
      </c>
      <c r="N45" s="117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17"/>
      <c r="AF45" s="101"/>
      <c r="AG45" s="101"/>
      <c r="AH45" s="101"/>
      <c r="AI45" s="101"/>
      <c r="AJ45" s="101"/>
      <c r="AK45" s="94"/>
      <c r="AL45" s="101"/>
      <c r="AM45" s="101"/>
      <c r="AN45" s="101"/>
      <c r="AO45" s="101"/>
      <c r="AP45" s="101"/>
      <c r="AQ45" s="101"/>
      <c r="AR45" s="101"/>
      <c r="AS45" s="101"/>
      <c r="AT45" s="115"/>
      <c r="AU45" s="120"/>
      <c r="AV45" s="77"/>
    </row>
    <row r="46" spans="1:48" ht="15.6" outlineLevel="1" x14ac:dyDescent="0.3">
      <c r="A46" s="88"/>
      <c r="B46" s="97" t="s">
        <v>290</v>
      </c>
      <c r="C46" s="73" t="s">
        <v>291</v>
      </c>
      <c r="D46" s="76">
        <v>1</v>
      </c>
      <c r="E46" s="76" t="s">
        <v>271</v>
      </c>
      <c r="F46" s="76"/>
      <c r="G46" s="97" t="s">
        <v>283</v>
      </c>
      <c r="H46" s="94">
        <v>0</v>
      </c>
      <c r="I46" s="94">
        <f>SUM(N46:AD46)</f>
        <v>0</v>
      </c>
      <c r="J46" s="94" t="str">
        <f>IF(H46=I46," ","No")</f>
        <v xml:space="preserve"> </v>
      </c>
      <c r="K46" s="94">
        <v>0</v>
      </c>
      <c r="L46" s="94">
        <f>SUM(AE46:AU46)</f>
        <v>0</v>
      </c>
      <c r="M46" s="94" t="str">
        <f t="shared" si="5"/>
        <v xml:space="preserve"> </v>
      </c>
      <c r="N46" s="117"/>
      <c r="O46" s="101"/>
      <c r="P46" s="101"/>
      <c r="Q46" s="101"/>
      <c r="R46" s="116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19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5"/>
      <c r="AU46" s="99"/>
      <c r="AV46" s="77"/>
    </row>
    <row r="47" spans="1:48" ht="15.6" outlineLevel="1" x14ac:dyDescent="0.3">
      <c r="A47" s="88"/>
      <c r="B47" s="73" t="s">
        <v>292</v>
      </c>
      <c r="C47" s="73" t="s">
        <v>293</v>
      </c>
      <c r="D47" s="76">
        <v>4</v>
      </c>
      <c r="E47" s="76">
        <v>1</v>
      </c>
      <c r="F47" s="76"/>
      <c r="H47" s="94">
        <v>32</v>
      </c>
      <c r="I47" s="94">
        <f>SUM(N47:AD47)</f>
        <v>32</v>
      </c>
      <c r="J47" s="94" t="str">
        <f>IF(H47=I47," ","No")</f>
        <v xml:space="preserve"> </v>
      </c>
      <c r="K47" s="94"/>
      <c r="L47" s="94"/>
      <c r="M47" s="94"/>
      <c r="N47" s="117"/>
      <c r="O47" s="101"/>
      <c r="P47" s="101"/>
      <c r="Q47" s="101"/>
      <c r="R47" s="116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>
        <v>32</v>
      </c>
      <c r="AD47" s="101" t="s">
        <v>250</v>
      </c>
      <c r="AE47" s="119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5"/>
      <c r="AU47" s="99"/>
      <c r="AV47" s="77"/>
    </row>
    <row r="48" spans="1:48" ht="15.6" outlineLevel="1" x14ac:dyDescent="0.3">
      <c r="A48" s="88"/>
      <c r="B48" s="73" t="s">
        <v>226</v>
      </c>
      <c r="C48" s="73" t="s">
        <v>294</v>
      </c>
      <c r="D48" s="76">
        <v>4</v>
      </c>
      <c r="E48" s="76">
        <v>2</v>
      </c>
      <c r="F48" s="76"/>
      <c r="G48" s="97"/>
      <c r="H48" s="94"/>
      <c r="I48" s="94"/>
      <c r="J48" s="94"/>
      <c r="K48" s="94">
        <v>32</v>
      </c>
      <c r="L48" s="94">
        <f>SUM(AE48:AU48)</f>
        <v>32</v>
      </c>
      <c r="M48" s="94" t="str">
        <f t="shared" ref="M48:M62" si="6">IF(K48=L48," ","No")</f>
        <v xml:space="preserve"> </v>
      </c>
      <c r="N48" s="117"/>
      <c r="O48" s="101"/>
      <c r="P48" s="101"/>
      <c r="Q48" s="101"/>
      <c r="R48" s="116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19">
        <v>32</v>
      </c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5"/>
      <c r="AU48" s="120"/>
      <c r="AV48" s="77"/>
    </row>
    <row r="49" spans="1:48" ht="15.6" outlineLevel="1" x14ac:dyDescent="0.3">
      <c r="A49" s="88"/>
      <c r="B49" s="73"/>
      <c r="C49" s="73"/>
      <c r="D49" s="76"/>
      <c r="E49" s="76"/>
      <c r="F49" s="76"/>
      <c r="G49" s="97"/>
      <c r="H49" s="94"/>
      <c r="I49" s="94"/>
      <c r="J49" s="94"/>
      <c r="K49" s="94"/>
      <c r="L49" s="94"/>
      <c r="M49" s="94" t="str">
        <f t="shared" si="6"/>
        <v xml:space="preserve"> </v>
      </c>
      <c r="N49" s="117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19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5"/>
      <c r="AU49" s="99"/>
      <c r="AV49" s="77"/>
    </row>
    <row r="50" spans="1:48" ht="15.6" outlineLevel="1" x14ac:dyDescent="0.3">
      <c r="A50" s="88" t="s">
        <v>295</v>
      </c>
      <c r="B50" s="73" t="s">
        <v>290</v>
      </c>
      <c r="C50" s="73" t="s">
        <v>296</v>
      </c>
      <c r="D50" s="76">
        <v>1</v>
      </c>
      <c r="E50" s="76">
        <v>1</v>
      </c>
      <c r="F50" s="76"/>
      <c r="G50" s="97" t="s">
        <v>297</v>
      </c>
      <c r="H50" s="94">
        <v>24</v>
      </c>
      <c r="I50" s="94">
        <f>SUM(N50:AC50)</f>
        <v>24</v>
      </c>
      <c r="J50" s="94" t="str">
        <f t="shared" ref="J50:J60" si="7">IF(H50=I50," ","No")</f>
        <v xml:space="preserve"> </v>
      </c>
      <c r="K50" s="94"/>
      <c r="L50" s="94"/>
      <c r="M50" s="94" t="str">
        <f t="shared" si="6"/>
        <v xml:space="preserve"> </v>
      </c>
      <c r="N50" s="117"/>
      <c r="O50" s="101"/>
      <c r="P50" s="101"/>
      <c r="Q50" s="101"/>
      <c r="R50" s="101"/>
      <c r="S50" s="101"/>
      <c r="T50" s="101">
        <v>12</v>
      </c>
      <c r="U50" s="101"/>
      <c r="V50" s="101"/>
      <c r="W50" s="101"/>
      <c r="X50" s="101"/>
      <c r="Y50" s="101"/>
      <c r="Z50" s="101"/>
      <c r="AA50" s="101"/>
      <c r="AB50" s="101"/>
      <c r="AC50" s="101">
        <v>12</v>
      </c>
      <c r="AD50" s="101" t="s">
        <v>212</v>
      </c>
      <c r="AE50" s="119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5"/>
      <c r="AU50" s="120"/>
      <c r="AV50" s="77"/>
    </row>
    <row r="51" spans="1:48" ht="15.6" outlineLevel="1" x14ac:dyDescent="0.3">
      <c r="A51" s="88"/>
      <c r="B51" s="73"/>
      <c r="C51" s="73"/>
      <c r="D51" s="76"/>
      <c r="E51" s="76"/>
      <c r="F51" s="76"/>
      <c r="G51" s="97"/>
      <c r="H51" s="94"/>
      <c r="I51" s="94"/>
      <c r="J51" s="94" t="str">
        <f t="shared" si="7"/>
        <v xml:space="preserve"> </v>
      </c>
      <c r="K51" s="94"/>
      <c r="L51" s="94"/>
      <c r="M51" s="94" t="str">
        <f t="shared" si="6"/>
        <v xml:space="preserve"> </v>
      </c>
      <c r="N51" s="117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19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5"/>
      <c r="AU51" s="99"/>
      <c r="AV51" s="77"/>
    </row>
    <row r="52" spans="1:48" ht="15.6" outlineLevel="1" x14ac:dyDescent="0.3">
      <c r="A52" s="88" t="s">
        <v>298</v>
      </c>
      <c r="B52" s="73" t="s">
        <v>299</v>
      </c>
      <c r="C52" s="73" t="s">
        <v>300</v>
      </c>
      <c r="D52" s="76">
        <v>1</v>
      </c>
      <c r="E52" s="76">
        <v>1</v>
      </c>
      <c r="F52" s="76"/>
      <c r="G52" s="97"/>
      <c r="H52" s="94">
        <v>24</v>
      </c>
      <c r="I52" s="94">
        <f>SUM(N52:AC52)</f>
        <v>24</v>
      </c>
      <c r="J52" s="94" t="str">
        <f t="shared" si="7"/>
        <v xml:space="preserve"> </v>
      </c>
      <c r="K52" s="94"/>
      <c r="L52" s="94"/>
      <c r="M52" s="94" t="str">
        <f t="shared" si="6"/>
        <v xml:space="preserve"> </v>
      </c>
      <c r="N52" s="117"/>
      <c r="O52" s="101"/>
      <c r="P52" s="101"/>
      <c r="Q52" s="101"/>
      <c r="R52" s="101"/>
      <c r="S52" s="101"/>
      <c r="T52" s="101"/>
      <c r="U52" s="101">
        <v>24</v>
      </c>
      <c r="V52" s="101"/>
      <c r="W52" s="101"/>
      <c r="X52" s="101"/>
      <c r="Y52" s="101"/>
      <c r="Z52" s="101"/>
      <c r="AA52" s="101"/>
      <c r="AB52" s="101"/>
      <c r="AC52" s="101"/>
      <c r="AD52" s="101"/>
      <c r="AE52" s="119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5"/>
      <c r="AU52" s="99"/>
      <c r="AV52" s="77"/>
    </row>
    <row r="53" spans="1:48" ht="15.6" outlineLevel="1" x14ac:dyDescent="0.3">
      <c r="A53" s="88"/>
      <c r="B53" s="73" t="s">
        <v>301</v>
      </c>
      <c r="C53" s="73" t="s">
        <v>302</v>
      </c>
      <c r="D53" s="76">
        <v>1</v>
      </c>
      <c r="E53" s="76">
        <v>1</v>
      </c>
      <c r="F53" s="76"/>
      <c r="G53" s="97"/>
      <c r="H53" s="94">
        <v>24</v>
      </c>
      <c r="I53" s="94">
        <f>SUM(N53:AC53)</f>
        <v>24</v>
      </c>
      <c r="J53" s="94" t="str">
        <f t="shared" si="7"/>
        <v xml:space="preserve"> </v>
      </c>
      <c r="K53" s="94"/>
      <c r="L53" s="94"/>
      <c r="M53" s="94" t="str">
        <f t="shared" si="6"/>
        <v xml:space="preserve"> </v>
      </c>
      <c r="N53" s="117"/>
      <c r="O53" s="101"/>
      <c r="P53" s="101"/>
      <c r="Q53" s="101"/>
      <c r="R53" s="101">
        <v>24</v>
      </c>
      <c r="S53" s="101"/>
      <c r="U53" s="101"/>
      <c r="V53" s="101"/>
      <c r="X53" s="101"/>
      <c r="Y53" s="101"/>
      <c r="Z53" s="101"/>
      <c r="AA53" s="101"/>
      <c r="AB53" s="101"/>
      <c r="AC53" s="101"/>
      <c r="AD53" s="101"/>
      <c r="AE53" s="119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5"/>
      <c r="AU53" s="99"/>
      <c r="AV53" s="77"/>
    </row>
    <row r="54" spans="1:48" ht="15.6" outlineLevel="1" x14ac:dyDescent="0.3">
      <c r="A54" s="88"/>
      <c r="B54" s="73" t="s">
        <v>303</v>
      </c>
      <c r="C54" s="73" t="s">
        <v>304</v>
      </c>
      <c r="D54" s="76">
        <v>1</v>
      </c>
      <c r="E54" s="76">
        <v>2</v>
      </c>
      <c r="F54" s="76"/>
      <c r="G54" s="97"/>
      <c r="H54" s="94"/>
      <c r="I54" s="94"/>
      <c r="J54" s="94" t="str">
        <f t="shared" si="7"/>
        <v xml:space="preserve"> </v>
      </c>
      <c r="K54" s="94">
        <v>24</v>
      </c>
      <c r="L54" s="94">
        <f>SUM(AE54:AT54)</f>
        <v>24</v>
      </c>
      <c r="M54" s="94" t="str">
        <f t="shared" si="6"/>
        <v xml:space="preserve"> </v>
      </c>
      <c r="N54" s="117"/>
      <c r="O54" s="101"/>
      <c r="Q54" s="101"/>
      <c r="R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19"/>
      <c r="AF54" s="116"/>
      <c r="AG54" s="116"/>
      <c r="AH54" s="116"/>
      <c r="AI54" s="116"/>
      <c r="AJ54" s="116"/>
      <c r="AK54" s="116"/>
      <c r="AL54" s="116"/>
      <c r="AM54" s="116"/>
      <c r="AN54" s="116">
        <v>24</v>
      </c>
      <c r="AO54" s="116"/>
      <c r="AP54" s="116"/>
      <c r="AQ54" s="116"/>
      <c r="AR54" s="116"/>
      <c r="AS54" s="116"/>
      <c r="AT54" s="115"/>
      <c r="AU54" s="120"/>
      <c r="AV54" s="77"/>
    </row>
    <row r="55" spans="1:48" ht="15.6" outlineLevel="1" x14ac:dyDescent="0.3">
      <c r="A55" s="88"/>
      <c r="B55" s="73" t="s">
        <v>305</v>
      </c>
      <c r="C55" s="73" t="s">
        <v>306</v>
      </c>
      <c r="D55" s="76">
        <v>1</v>
      </c>
      <c r="E55" s="76">
        <v>1</v>
      </c>
      <c r="F55" s="76">
        <v>90</v>
      </c>
      <c r="G55" s="97" t="s">
        <v>307</v>
      </c>
      <c r="H55" s="94">
        <v>24</v>
      </c>
      <c r="I55" s="94">
        <f>SUM(N55:AC55)</f>
        <v>24</v>
      </c>
      <c r="J55" s="94" t="str">
        <f t="shared" si="7"/>
        <v xml:space="preserve"> </v>
      </c>
      <c r="K55" s="94"/>
      <c r="L55" s="94"/>
      <c r="M55" s="94" t="str">
        <f t="shared" si="6"/>
        <v xml:space="preserve"> </v>
      </c>
      <c r="N55" s="117">
        <v>16</v>
      </c>
      <c r="O55" s="101">
        <v>8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19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5"/>
      <c r="AU55" s="99"/>
      <c r="AV55" s="77"/>
    </row>
    <row r="56" spans="1:48" ht="15.6" outlineLevel="1" x14ac:dyDescent="0.3">
      <c r="A56" s="88"/>
      <c r="B56" s="73" t="s">
        <v>308</v>
      </c>
      <c r="C56" s="73" t="s">
        <v>309</v>
      </c>
      <c r="D56" s="76">
        <v>1</v>
      </c>
      <c r="E56" s="76">
        <v>2</v>
      </c>
      <c r="F56" s="76"/>
      <c r="G56" s="97"/>
      <c r="H56" s="73"/>
      <c r="I56" s="94"/>
      <c r="J56" s="94" t="str">
        <f t="shared" si="7"/>
        <v xml:space="preserve"> </v>
      </c>
      <c r="K56" s="94">
        <v>24</v>
      </c>
      <c r="L56" s="94">
        <f>SUM(AE56:AT56)</f>
        <v>24</v>
      </c>
      <c r="M56" s="94" t="str">
        <f t="shared" si="6"/>
        <v xml:space="preserve"> </v>
      </c>
      <c r="N56" s="117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19"/>
      <c r="AF56" s="116"/>
      <c r="AG56" s="116"/>
      <c r="AH56" s="116"/>
      <c r="AJ56" s="116"/>
      <c r="AK56" s="121"/>
      <c r="AL56" s="116">
        <v>12</v>
      </c>
      <c r="AM56" s="116"/>
      <c r="AN56" s="116">
        <v>12</v>
      </c>
      <c r="AO56" s="116"/>
      <c r="AP56" s="116"/>
      <c r="AQ56" s="116"/>
      <c r="AR56" s="116"/>
      <c r="AS56" s="116"/>
      <c r="AT56" s="115"/>
      <c r="AU56" s="120"/>
      <c r="AV56" s="77"/>
    </row>
    <row r="57" spans="1:48" ht="15.6" outlineLevel="1" x14ac:dyDescent="0.3">
      <c r="A57" s="88"/>
      <c r="B57" s="73" t="s">
        <v>259</v>
      </c>
      <c r="C57" s="73" t="s">
        <v>310</v>
      </c>
      <c r="D57" s="76">
        <v>1</v>
      </c>
      <c r="E57" s="76">
        <v>2</v>
      </c>
      <c r="F57" s="76"/>
      <c r="G57" s="97"/>
      <c r="H57" s="94"/>
      <c r="I57" s="94"/>
      <c r="J57" s="94" t="str">
        <f t="shared" si="7"/>
        <v xml:space="preserve"> </v>
      </c>
      <c r="K57" s="94">
        <v>24</v>
      </c>
      <c r="L57" s="94">
        <f>SUM(AE57:AT57)</f>
        <v>24</v>
      </c>
      <c r="M57" s="94" t="str">
        <f t="shared" si="6"/>
        <v xml:space="preserve"> </v>
      </c>
      <c r="N57" s="117"/>
      <c r="O57" s="101"/>
      <c r="P57" s="101"/>
      <c r="Q57" s="101"/>
      <c r="R57" s="103"/>
      <c r="S57" s="122"/>
      <c r="T57" s="101"/>
      <c r="U57" s="101"/>
      <c r="V57" s="103"/>
      <c r="W57" s="101"/>
      <c r="X57" s="103"/>
      <c r="Y57" s="103"/>
      <c r="Z57" s="103"/>
      <c r="AA57" s="103"/>
      <c r="AB57" s="103"/>
      <c r="AC57" s="101"/>
      <c r="AD57" s="101"/>
      <c r="AE57" s="119"/>
      <c r="AF57" s="116">
        <v>12</v>
      </c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5">
        <v>12</v>
      </c>
      <c r="AU57" s="120" t="s">
        <v>311</v>
      </c>
      <c r="AV57" s="77"/>
    </row>
    <row r="58" spans="1:48" ht="15.6" outlineLevel="1" x14ac:dyDescent="0.3">
      <c r="A58" s="88"/>
      <c r="B58" s="73" t="s">
        <v>312</v>
      </c>
      <c r="C58" s="73" t="s">
        <v>313</v>
      </c>
      <c r="D58" s="76">
        <v>1</v>
      </c>
      <c r="E58" s="76">
        <v>1</v>
      </c>
      <c r="F58" s="76"/>
      <c r="G58" s="97"/>
      <c r="H58" s="94">
        <v>24</v>
      </c>
      <c r="I58" s="94">
        <f>SUM(N58:AC58)</f>
        <v>24</v>
      </c>
      <c r="J58" s="94" t="str">
        <f t="shared" si="7"/>
        <v xml:space="preserve"> </v>
      </c>
      <c r="K58" s="94"/>
      <c r="L58" s="94"/>
      <c r="M58" s="94" t="str">
        <f t="shared" si="6"/>
        <v xml:space="preserve"> </v>
      </c>
      <c r="N58" s="117"/>
      <c r="O58" s="101"/>
      <c r="P58" s="101"/>
      <c r="Q58" s="101"/>
      <c r="R58" s="101"/>
      <c r="S58" s="101"/>
      <c r="T58" s="101"/>
      <c r="U58" s="101"/>
      <c r="V58" s="101"/>
      <c r="W58" s="122"/>
      <c r="X58" s="101"/>
      <c r="Y58" s="101"/>
      <c r="Z58" s="101">
        <v>24</v>
      </c>
      <c r="AA58" s="101"/>
      <c r="AB58" s="101"/>
      <c r="AC58" s="101"/>
      <c r="AD58" s="101"/>
      <c r="AE58" s="119"/>
      <c r="AF58" s="116"/>
      <c r="AG58" s="116"/>
      <c r="AH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5"/>
      <c r="AU58" s="120"/>
      <c r="AV58" s="77"/>
    </row>
    <row r="59" spans="1:48" ht="15.6" outlineLevel="1" x14ac:dyDescent="0.3">
      <c r="A59" s="88"/>
      <c r="B59" s="73" t="s">
        <v>314</v>
      </c>
      <c r="C59" s="73" t="s">
        <v>315</v>
      </c>
      <c r="D59" s="76">
        <v>1</v>
      </c>
      <c r="E59" s="76">
        <v>1</v>
      </c>
      <c r="F59" s="76"/>
      <c r="G59" s="97"/>
      <c r="H59" s="94">
        <v>24</v>
      </c>
      <c r="I59" s="94">
        <f>SUM(N59:AC59)</f>
        <v>24</v>
      </c>
      <c r="J59" s="94" t="str">
        <f t="shared" si="7"/>
        <v xml:space="preserve"> </v>
      </c>
      <c r="K59" s="94"/>
      <c r="L59" s="94"/>
      <c r="M59" s="94" t="str">
        <f t="shared" si="6"/>
        <v xml:space="preserve"> </v>
      </c>
      <c r="N59" s="117"/>
      <c r="O59" s="101"/>
      <c r="P59" s="101"/>
      <c r="Q59" s="101"/>
      <c r="R59" s="101"/>
      <c r="S59" s="101">
        <v>24</v>
      </c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19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5"/>
      <c r="AU59" s="120"/>
      <c r="AV59" s="77"/>
    </row>
    <row r="60" spans="1:48" ht="15.6" outlineLevel="1" x14ac:dyDescent="0.3">
      <c r="A60" s="88"/>
      <c r="B60" s="73" t="s">
        <v>316</v>
      </c>
      <c r="C60" s="73" t="s">
        <v>317</v>
      </c>
      <c r="D60" s="76">
        <v>1</v>
      </c>
      <c r="E60" s="76">
        <v>2</v>
      </c>
      <c r="F60" s="76"/>
      <c r="G60" s="97"/>
      <c r="H60" s="94"/>
      <c r="I60" s="94"/>
      <c r="J60" s="94" t="str">
        <f t="shared" si="7"/>
        <v xml:space="preserve"> </v>
      </c>
      <c r="K60" s="94">
        <v>24</v>
      </c>
      <c r="L60" s="94">
        <f>SUM(AE60:AT60)</f>
        <v>24</v>
      </c>
      <c r="M60" s="94" t="str">
        <f t="shared" si="6"/>
        <v xml:space="preserve"> </v>
      </c>
      <c r="N60" s="117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19"/>
      <c r="AF60" s="116"/>
      <c r="AG60" s="116"/>
      <c r="AH60" s="116"/>
      <c r="AI60" s="116"/>
      <c r="AJ60" s="116"/>
      <c r="AK60" s="116"/>
      <c r="AL60" s="116"/>
      <c r="AM60" s="116"/>
      <c r="AO60" s="116"/>
      <c r="AP60" s="116">
        <v>24</v>
      </c>
      <c r="AQ60" s="116"/>
      <c r="AR60" s="116"/>
      <c r="AS60" s="116"/>
      <c r="AT60" s="115"/>
      <c r="AU60" s="120"/>
      <c r="AV60" s="77"/>
    </row>
    <row r="61" spans="1:48" ht="15.6" outlineLevel="1" x14ac:dyDescent="0.3">
      <c r="A61" s="88"/>
      <c r="B61" s="73" t="s">
        <v>229</v>
      </c>
      <c r="C61" s="73" t="s">
        <v>318</v>
      </c>
      <c r="D61" s="76">
        <v>1</v>
      </c>
      <c r="E61" s="76">
        <v>2</v>
      </c>
      <c r="F61" s="76"/>
      <c r="G61" s="97"/>
      <c r="H61" s="94"/>
      <c r="I61" s="94"/>
      <c r="J61" s="94"/>
      <c r="K61" s="94">
        <v>24</v>
      </c>
      <c r="L61" s="94">
        <f>SUM(AE61:AT61)</f>
        <v>24</v>
      </c>
      <c r="M61" s="94" t="str">
        <f t="shared" si="6"/>
        <v xml:space="preserve"> </v>
      </c>
      <c r="N61" s="117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19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>
        <v>24</v>
      </c>
      <c r="AR61" s="116"/>
      <c r="AS61" s="116"/>
      <c r="AT61" s="115"/>
      <c r="AU61" s="120"/>
      <c r="AV61" s="77"/>
    </row>
    <row r="62" spans="1:48" ht="15.6" outlineLevel="1" x14ac:dyDescent="0.3">
      <c r="A62" s="88"/>
      <c r="B62" s="73" t="s">
        <v>319</v>
      </c>
      <c r="C62" s="73" t="s">
        <v>320</v>
      </c>
      <c r="D62" s="76">
        <v>1</v>
      </c>
      <c r="E62" s="76">
        <v>2</v>
      </c>
      <c r="F62" s="76"/>
      <c r="G62" s="97"/>
      <c r="H62" s="73"/>
      <c r="I62" s="94"/>
      <c r="J62" s="94" t="str">
        <f>IF(H62=I62," ","No")</f>
        <v xml:space="preserve"> </v>
      </c>
      <c r="K62" s="94">
        <v>24</v>
      </c>
      <c r="L62" s="94">
        <f>SUM(AE62:AT62)</f>
        <v>24</v>
      </c>
      <c r="M62" s="94" t="str">
        <f t="shared" si="6"/>
        <v xml:space="preserve"> </v>
      </c>
      <c r="N62" s="123"/>
      <c r="O62" s="101"/>
      <c r="P62" s="101"/>
      <c r="Q62" s="101"/>
      <c r="R62" s="101"/>
      <c r="S62" s="101"/>
      <c r="T62" s="101"/>
      <c r="U62" s="122"/>
      <c r="V62" s="101"/>
      <c r="W62" s="101"/>
      <c r="X62" s="101"/>
      <c r="Y62" s="101"/>
      <c r="Z62" s="101"/>
      <c r="AA62" s="101"/>
      <c r="AB62" s="101"/>
      <c r="AC62" s="101"/>
      <c r="AD62" s="101"/>
      <c r="AE62" s="119"/>
      <c r="AF62" s="116"/>
      <c r="AG62" s="116"/>
      <c r="AH62" s="116"/>
      <c r="AI62" s="116">
        <v>24</v>
      </c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5"/>
      <c r="AU62" s="99"/>
      <c r="AV62" s="77"/>
    </row>
    <row r="63" spans="1:48" ht="15.6" outlineLevel="1" x14ac:dyDescent="0.3">
      <c r="A63" s="88"/>
      <c r="B63" s="73"/>
      <c r="C63" s="73"/>
      <c r="D63" s="76"/>
      <c r="E63" s="76"/>
      <c r="F63" s="76"/>
      <c r="G63" s="97"/>
      <c r="H63" s="94"/>
      <c r="I63" s="94"/>
      <c r="J63" s="94"/>
      <c r="K63" s="94"/>
      <c r="L63" s="94"/>
      <c r="M63" s="94"/>
      <c r="N63" s="117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19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5"/>
      <c r="AU63" s="120"/>
      <c r="AV63" s="77"/>
    </row>
    <row r="64" spans="1:48" ht="15.6" outlineLevel="1" x14ac:dyDescent="0.3">
      <c r="A64" s="88" t="s">
        <v>321</v>
      </c>
      <c r="B64" s="73" t="s">
        <v>322</v>
      </c>
      <c r="C64" s="73" t="s">
        <v>323</v>
      </c>
      <c r="D64" s="76">
        <v>1</v>
      </c>
      <c r="E64" s="76">
        <v>1</v>
      </c>
      <c r="F64" s="76"/>
      <c r="G64" s="97"/>
      <c r="H64" s="94">
        <v>24</v>
      </c>
      <c r="I64" s="94">
        <f>SUM(N64:AC64)</f>
        <v>24</v>
      </c>
      <c r="J64" s="94" t="str">
        <f>IF(H64=I64," ","No")</f>
        <v xml:space="preserve"> </v>
      </c>
      <c r="K64" s="94"/>
      <c r="L64" s="94"/>
      <c r="M64" s="94" t="str">
        <f t="shared" ref="M64:M70" si="8">IF(K64=L64," ","No")</f>
        <v xml:space="preserve"> </v>
      </c>
      <c r="N64" s="117"/>
      <c r="O64" s="101"/>
      <c r="P64" s="101"/>
      <c r="Q64" s="101"/>
      <c r="R64" s="101"/>
      <c r="S64" s="101"/>
      <c r="T64" s="101"/>
      <c r="U64" s="101"/>
      <c r="V64" s="101"/>
      <c r="W64" s="101">
        <v>24</v>
      </c>
      <c r="X64" s="101"/>
      <c r="Y64" s="101"/>
      <c r="Z64" s="101"/>
      <c r="AA64" s="101"/>
      <c r="AB64" s="101"/>
      <c r="AC64" s="101"/>
      <c r="AD64" s="101"/>
      <c r="AE64" s="119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5"/>
      <c r="AU64" s="99"/>
      <c r="AV64" s="77"/>
    </row>
    <row r="65" spans="1:48" ht="15.6" outlineLevel="1" x14ac:dyDescent="0.3">
      <c r="A65" s="88"/>
      <c r="B65" s="73" t="s">
        <v>204</v>
      </c>
      <c r="C65" s="73" t="s">
        <v>324</v>
      </c>
      <c r="D65" s="76">
        <v>1</v>
      </c>
      <c r="E65" s="76">
        <v>2</v>
      </c>
      <c r="F65" s="76"/>
      <c r="G65" s="97"/>
      <c r="H65" s="73"/>
      <c r="I65" s="73"/>
      <c r="J65" s="94" t="str">
        <f>IF(H65=I65," ","No")</f>
        <v xml:space="preserve"> </v>
      </c>
      <c r="K65" s="94">
        <v>24</v>
      </c>
      <c r="L65" s="94">
        <f>SUM(AE65:AT65)</f>
        <v>24</v>
      </c>
      <c r="M65" s="94" t="str">
        <f t="shared" si="8"/>
        <v xml:space="preserve"> </v>
      </c>
      <c r="N65" s="117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19"/>
      <c r="AF65" s="116">
        <v>24</v>
      </c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5"/>
      <c r="AU65" s="120"/>
      <c r="AV65" s="77"/>
    </row>
    <row r="66" spans="1:48" ht="15.6" outlineLevel="1" x14ac:dyDescent="0.3">
      <c r="A66" s="88"/>
      <c r="B66" s="73" t="s">
        <v>215</v>
      </c>
      <c r="C66" s="73" t="s">
        <v>325</v>
      </c>
      <c r="D66" s="76">
        <v>1</v>
      </c>
      <c r="E66" s="76">
        <v>2</v>
      </c>
      <c r="F66" s="76"/>
      <c r="G66" s="97"/>
      <c r="H66" s="94"/>
      <c r="I66" s="94"/>
      <c r="J66" s="94" t="str">
        <f>IF(H66=I66," ","No")</f>
        <v xml:space="preserve"> </v>
      </c>
      <c r="K66" s="94">
        <v>24</v>
      </c>
      <c r="L66" s="94">
        <f>SUM(AE66:AT66)</f>
        <v>24</v>
      </c>
      <c r="M66" s="94" t="str">
        <f t="shared" si="8"/>
        <v xml:space="preserve"> </v>
      </c>
      <c r="N66" s="117"/>
      <c r="O66" s="101"/>
      <c r="P66" s="101"/>
      <c r="Q66" s="101"/>
      <c r="R66" s="101"/>
      <c r="S66" s="101"/>
      <c r="T66" s="101"/>
      <c r="U66" s="122"/>
      <c r="V66" s="101"/>
      <c r="W66" s="122"/>
      <c r="X66" s="101"/>
      <c r="Y66" s="101"/>
      <c r="Z66" s="101"/>
      <c r="AA66" s="101"/>
      <c r="AB66" s="101"/>
      <c r="AC66" s="101"/>
      <c r="AD66" s="101"/>
      <c r="AE66" s="119"/>
      <c r="AF66" s="116"/>
      <c r="AG66" s="116"/>
      <c r="AH66" s="116"/>
      <c r="AJ66" s="116"/>
      <c r="AK66" s="116"/>
      <c r="AL66" s="121"/>
      <c r="AM66" s="121"/>
      <c r="AN66" s="116"/>
      <c r="AO66" s="116">
        <v>18</v>
      </c>
      <c r="AP66" s="116"/>
      <c r="AQ66" s="116"/>
      <c r="AR66" s="116"/>
      <c r="AS66" s="116"/>
      <c r="AT66" s="115">
        <v>6</v>
      </c>
      <c r="AU66" s="120" t="s">
        <v>212</v>
      </c>
      <c r="AV66" s="77"/>
    </row>
    <row r="67" spans="1:48" ht="18" customHeight="1" outlineLevel="1" x14ac:dyDescent="0.3">
      <c r="A67" s="88"/>
      <c r="B67" s="73" t="s">
        <v>326</v>
      </c>
      <c r="C67" s="73" t="s">
        <v>327</v>
      </c>
      <c r="D67" s="76">
        <v>1</v>
      </c>
      <c r="E67" s="76">
        <v>2</v>
      </c>
      <c r="F67" s="76"/>
      <c r="G67" s="97"/>
      <c r="H67" s="73"/>
      <c r="I67" s="94"/>
      <c r="J67" s="94"/>
      <c r="K67" s="94">
        <v>0</v>
      </c>
      <c r="L67" s="94">
        <f>SUM(AE67:AT67)</f>
        <v>0</v>
      </c>
      <c r="M67" s="94" t="str">
        <f t="shared" si="8"/>
        <v xml:space="preserve"> </v>
      </c>
      <c r="N67" s="117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17"/>
      <c r="AF67" s="101"/>
      <c r="AG67" s="101"/>
      <c r="AH67" s="101"/>
      <c r="AI67" s="101"/>
      <c r="AJ67" s="101"/>
      <c r="AK67" s="101"/>
      <c r="AL67" s="101"/>
      <c r="AM67" s="101"/>
      <c r="AN67" s="101">
        <v>0</v>
      </c>
      <c r="AO67" s="101"/>
      <c r="AP67" s="101"/>
      <c r="AQ67" s="101"/>
      <c r="AR67" s="101"/>
      <c r="AS67" s="101"/>
      <c r="AT67" s="115"/>
      <c r="AU67" s="99"/>
      <c r="AV67" s="77"/>
    </row>
    <row r="68" spans="1:48" ht="15.6" outlineLevel="1" x14ac:dyDescent="0.3">
      <c r="A68" s="88"/>
      <c r="B68" s="73"/>
      <c r="C68" s="73"/>
      <c r="D68" s="76"/>
      <c r="E68" s="76"/>
      <c r="F68" s="76"/>
      <c r="G68" s="97"/>
      <c r="H68" s="94"/>
      <c r="I68" s="94"/>
      <c r="J68" s="94"/>
      <c r="K68" s="94"/>
      <c r="L68" s="94"/>
      <c r="M68" s="94" t="str">
        <f t="shared" si="8"/>
        <v xml:space="preserve"> </v>
      </c>
      <c r="N68" s="117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19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5"/>
      <c r="AU68" s="120"/>
      <c r="AV68" s="77"/>
    </row>
    <row r="69" spans="1:48" ht="15.6" outlineLevel="1" x14ac:dyDescent="0.3">
      <c r="A69" s="88" t="s">
        <v>328</v>
      </c>
      <c r="B69" s="73" t="s">
        <v>329</v>
      </c>
      <c r="C69" s="73" t="s">
        <v>330</v>
      </c>
      <c r="D69" s="76" t="s">
        <v>331</v>
      </c>
      <c r="E69" s="76">
        <v>1</v>
      </c>
      <c r="F69" s="76"/>
      <c r="G69" s="97"/>
      <c r="H69" s="94">
        <v>24</v>
      </c>
      <c r="I69" s="94">
        <f>SUM(N69:AC69)</f>
        <v>24</v>
      </c>
      <c r="J69" s="94" t="str">
        <f>IF(H69=I69," ","No")</f>
        <v xml:space="preserve"> </v>
      </c>
      <c r="K69" s="94"/>
      <c r="L69" s="94"/>
      <c r="M69" s="94" t="str">
        <f t="shared" si="8"/>
        <v xml:space="preserve"> </v>
      </c>
      <c r="N69" s="117"/>
      <c r="O69" s="101"/>
      <c r="P69" s="101"/>
      <c r="Q69" s="101">
        <v>9</v>
      </c>
      <c r="R69" s="101"/>
      <c r="S69" s="101"/>
      <c r="T69" s="101"/>
      <c r="U69" s="101">
        <v>15</v>
      </c>
      <c r="V69" s="101"/>
      <c r="W69" s="101"/>
      <c r="X69" s="101"/>
      <c r="Y69" s="101"/>
      <c r="Z69" s="101"/>
      <c r="AA69" s="101"/>
      <c r="AB69" s="101"/>
      <c r="AC69" s="101"/>
      <c r="AD69" s="101"/>
      <c r="AE69" s="119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5"/>
      <c r="AU69" s="120"/>
      <c r="AV69" s="77"/>
    </row>
    <row r="70" spans="1:48" ht="15.6" outlineLevel="1" x14ac:dyDescent="0.3">
      <c r="A70" s="88"/>
      <c r="B70" s="73" t="s">
        <v>332</v>
      </c>
      <c r="C70" s="73" t="s">
        <v>333</v>
      </c>
      <c r="D70" s="76" t="s">
        <v>331</v>
      </c>
      <c r="E70" s="76">
        <v>2</v>
      </c>
      <c r="F70" s="76"/>
      <c r="G70" s="97"/>
      <c r="H70" s="94"/>
      <c r="I70" s="94"/>
      <c r="J70" s="94" t="str">
        <f>IF(H70=I70," ","No")</f>
        <v xml:space="preserve"> </v>
      </c>
      <c r="K70" s="94">
        <v>24</v>
      </c>
      <c r="L70" s="94">
        <f>SUM(AE70:AT70)</f>
        <v>24</v>
      </c>
      <c r="M70" s="94" t="str">
        <f t="shared" si="8"/>
        <v xml:space="preserve"> </v>
      </c>
      <c r="N70" s="117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19"/>
      <c r="AF70" s="116"/>
      <c r="AG70" s="116"/>
      <c r="AH70" s="116"/>
      <c r="AI70" s="116"/>
      <c r="AJ70" s="116">
        <v>12</v>
      </c>
      <c r="AK70" s="116"/>
      <c r="AL70" s="116"/>
      <c r="AM70" s="116"/>
      <c r="AN70" s="116"/>
      <c r="AO70" s="116"/>
      <c r="AP70" s="116"/>
      <c r="AQ70" s="116"/>
      <c r="AR70" s="116">
        <v>12</v>
      </c>
      <c r="AS70" s="116"/>
      <c r="AT70" s="115"/>
      <c r="AU70" s="120"/>
      <c r="AV70" s="77"/>
    </row>
    <row r="71" spans="1:48" ht="15.6" outlineLevel="1" x14ac:dyDescent="0.3">
      <c r="A71" s="88"/>
      <c r="B71" s="73"/>
      <c r="C71" s="73"/>
      <c r="D71" s="76"/>
      <c r="E71" s="76"/>
      <c r="F71" s="76"/>
      <c r="G71" s="97"/>
      <c r="H71" s="94"/>
      <c r="I71" s="94"/>
      <c r="J71" s="94"/>
      <c r="K71" s="94"/>
      <c r="L71" s="94"/>
      <c r="M71" s="94"/>
      <c r="N71" s="117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19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5"/>
      <c r="AU71" s="120"/>
      <c r="AV71" s="77"/>
    </row>
    <row r="72" spans="1:48" ht="15.6" outlineLevel="1" x14ac:dyDescent="0.3">
      <c r="A72" s="88" t="s">
        <v>334</v>
      </c>
      <c r="B72" s="73" t="s">
        <v>335</v>
      </c>
      <c r="C72" s="73" t="s">
        <v>336</v>
      </c>
      <c r="D72" s="76">
        <v>1</v>
      </c>
      <c r="E72" s="76">
        <v>1</v>
      </c>
      <c r="F72" s="76"/>
      <c r="G72" s="97" t="s">
        <v>283</v>
      </c>
      <c r="H72" s="94">
        <v>0</v>
      </c>
      <c r="I72" s="94">
        <f>SUM(N72:AD72)</f>
        <v>0</v>
      </c>
      <c r="J72" s="94" t="str">
        <f>IF(H72=I72," ","No")</f>
        <v xml:space="preserve"> </v>
      </c>
      <c r="K72" s="94"/>
      <c r="L72" s="94"/>
      <c r="M72" s="94"/>
      <c r="N72" s="117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19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5"/>
      <c r="AU72" s="120"/>
      <c r="AV72" s="77"/>
    </row>
    <row r="73" spans="1:48" ht="15.6" outlineLevel="1" x14ac:dyDescent="0.3">
      <c r="B73" s="73"/>
      <c r="C73" s="73"/>
      <c r="D73" s="76"/>
      <c r="E73" s="76"/>
      <c r="F73" s="76"/>
      <c r="G73" s="97"/>
      <c r="H73" s="94"/>
      <c r="I73" s="94"/>
      <c r="J73" s="94"/>
      <c r="K73" s="94"/>
      <c r="L73" s="94"/>
      <c r="M73" s="94"/>
      <c r="N73" s="117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19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5"/>
      <c r="AU73" s="120"/>
      <c r="AV73" s="77"/>
    </row>
    <row r="74" spans="1:48" ht="15.6" outlineLevel="1" x14ac:dyDescent="0.3">
      <c r="A74" s="88" t="s">
        <v>337</v>
      </c>
      <c r="B74" s="73" t="s">
        <v>338</v>
      </c>
      <c r="C74" s="73" t="s">
        <v>339</v>
      </c>
      <c r="D74" s="76">
        <v>1</v>
      </c>
      <c r="E74" s="76">
        <v>2</v>
      </c>
      <c r="F74" s="76"/>
      <c r="G74" s="97"/>
      <c r="H74" s="94"/>
      <c r="I74" s="94"/>
      <c r="J74" s="94"/>
      <c r="K74" s="94">
        <v>8</v>
      </c>
      <c r="L74" s="94">
        <f>SUM(AE74:AT74)</f>
        <v>8</v>
      </c>
      <c r="M74" s="94" t="str">
        <f>IF(K74=L74," ","No")</f>
        <v xml:space="preserve"> </v>
      </c>
      <c r="N74" s="117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19"/>
      <c r="AF74" s="116"/>
      <c r="AG74" s="116"/>
      <c r="AH74" s="116">
        <v>8</v>
      </c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5"/>
      <c r="AU74" s="120"/>
      <c r="AV74" s="77"/>
    </row>
    <row r="75" spans="1:48" ht="15.6" outlineLevel="1" x14ac:dyDescent="0.3">
      <c r="A75" s="88"/>
      <c r="B75" s="73"/>
      <c r="C75" s="97"/>
      <c r="D75" s="76"/>
      <c r="E75" s="76"/>
      <c r="F75" s="76"/>
      <c r="G75" s="97"/>
      <c r="H75" s="94"/>
      <c r="I75" s="94"/>
      <c r="J75" s="94"/>
      <c r="K75" s="94"/>
      <c r="L75" s="94"/>
      <c r="M75" s="94"/>
      <c r="N75" s="117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19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5"/>
      <c r="AU75" s="120"/>
      <c r="AV75" s="77"/>
    </row>
    <row r="76" spans="1:48" ht="15.6" outlineLevel="1" x14ac:dyDescent="0.3">
      <c r="A76" s="88" t="s">
        <v>340</v>
      </c>
      <c r="B76" s="73" t="s">
        <v>341</v>
      </c>
      <c r="C76" s="73" t="s">
        <v>342</v>
      </c>
      <c r="D76" s="76">
        <v>1</v>
      </c>
      <c r="E76" s="76">
        <v>2</v>
      </c>
      <c r="F76" s="76"/>
      <c r="G76" s="97" t="s">
        <v>343</v>
      </c>
      <c r="H76" s="94"/>
      <c r="I76" s="94"/>
      <c r="J76" s="94"/>
      <c r="K76" s="94">
        <v>0</v>
      </c>
      <c r="L76" s="94">
        <f>SUM(AE76:AT76)</f>
        <v>0</v>
      </c>
      <c r="M76" s="94" t="str">
        <f>IF(K76=L76," ","No")</f>
        <v xml:space="preserve"> </v>
      </c>
      <c r="N76" s="117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19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>
        <v>0</v>
      </c>
      <c r="AP76" s="116"/>
      <c r="AQ76" s="116"/>
      <c r="AR76" s="116"/>
      <c r="AS76" s="116"/>
      <c r="AT76" s="115"/>
      <c r="AU76" s="120"/>
      <c r="AV76" s="77"/>
    </row>
    <row r="77" spans="1:48" ht="15.6" outlineLevel="1" x14ac:dyDescent="0.3">
      <c r="A77" s="88"/>
      <c r="B77" s="73"/>
      <c r="C77" s="73"/>
      <c r="D77" s="76"/>
      <c r="E77" s="76"/>
      <c r="F77" s="76"/>
      <c r="G77" s="97"/>
      <c r="H77" s="94"/>
      <c r="I77" s="94"/>
      <c r="J77" s="94" t="str">
        <f>IF(H77=I77," ","No")</f>
        <v xml:space="preserve"> </v>
      </c>
      <c r="K77" s="94"/>
      <c r="L77" s="94"/>
      <c r="M77" s="94" t="str">
        <f>IF(K77=L77," ","No")</f>
        <v xml:space="preserve"> </v>
      </c>
      <c r="N77" s="117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19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5"/>
      <c r="AU77" s="99"/>
      <c r="AV77" s="77"/>
    </row>
    <row r="78" spans="1:48" ht="15.6" x14ac:dyDescent="0.3">
      <c r="A78" s="88" t="s">
        <v>344</v>
      </c>
      <c r="B78" s="73"/>
      <c r="C78" s="73"/>
      <c r="D78" s="76"/>
      <c r="E78" s="76"/>
      <c r="F78" s="76"/>
      <c r="G78" s="97"/>
      <c r="H78" s="101">
        <f>SUM(H5:H77)</f>
        <v>670</v>
      </c>
      <c r="I78" s="101">
        <f>SUM(I5:I77)</f>
        <v>670</v>
      </c>
      <c r="J78" s="101"/>
      <c r="K78" s="101">
        <f>SUM(K5:K77)</f>
        <v>570</v>
      </c>
      <c r="L78" s="101">
        <f>SUM(L5:L77)</f>
        <v>570</v>
      </c>
      <c r="M78" s="118"/>
      <c r="N78" s="117">
        <f t="shared" ref="N78:AC78" si="9">SUM(N5:N77)</f>
        <v>66</v>
      </c>
      <c r="O78" s="101">
        <f t="shared" si="9"/>
        <v>32</v>
      </c>
      <c r="P78" s="101">
        <f t="shared" si="9"/>
        <v>0</v>
      </c>
      <c r="Q78" s="101">
        <f t="shared" si="9"/>
        <v>33</v>
      </c>
      <c r="R78" s="101">
        <f t="shared" si="9"/>
        <v>24</v>
      </c>
      <c r="S78" s="101">
        <f t="shared" si="9"/>
        <v>48</v>
      </c>
      <c r="T78" s="101">
        <f t="shared" si="9"/>
        <v>80</v>
      </c>
      <c r="U78" s="101">
        <f t="shared" si="9"/>
        <v>63</v>
      </c>
      <c r="V78" s="101">
        <f t="shared" si="9"/>
        <v>48</v>
      </c>
      <c r="W78" s="101">
        <f t="shared" si="9"/>
        <v>72</v>
      </c>
      <c r="X78" s="101">
        <f t="shared" si="9"/>
        <v>50</v>
      </c>
      <c r="Y78" s="101">
        <f t="shared" si="9"/>
        <v>8</v>
      </c>
      <c r="Z78" s="101">
        <f t="shared" si="9"/>
        <v>30</v>
      </c>
      <c r="AA78" s="101">
        <f t="shared" si="9"/>
        <v>0</v>
      </c>
      <c r="AB78" s="101">
        <f t="shared" si="9"/>
        <v>0</v>
      </c>
      <c r="AC78" s="101">
        <f t="shared" si="9"/>
        <v>116</v>
      </c>
      <c r="AD78" s="101"/>
      <c r="AE78" s="117">
        <f t="shared" ref="AE78:AT78" si="10">SUM(AE5:AE77)</f>
        <v>56</v>
      </c>
      <c r="AF78" s="116">
        <f t="shared" si="10"/>
        <v>76</v>
      </c>
      <c r="AG78" s="116">
        <f t="shared" si="10"/>
        <v>0</v>
      </c>
      <c r="AH78" s="116">
        <f t="shared" si="10"/>
        <v>32</v>
      </c>
      <c r="AI78" s="116">
        <f t="shared" si="10"/>
        <v>48</v>
      </c>
      <c r="AJ78" s="116">
        <f t="shared" si="10"/>
        <v>12</v>
      </c>
      <c r="AK78" s="116">
        <f t="shared" si="10"/>
        <v>32</v>
      </c>
      <c r="AL78" s="116">
        <f t="shared" si="10"/>
        <v>12</v>
      </c>
      <c r="AM78" s="116">
        <f t="shared" si="10"/>
        <v>0</v>
      </c>
      <c r="AN78" s="116">
        <f t="shared" si="10"/>
        <v>36</v>
      </c>
      <c r="AO78" s="116">
        <f t="shared" si="10"/>
        <v>58</v>
      </c>
      <c r="AP78" s="116">
        <f t="shared" si="10"/>
        <v>24</v>
      </c>
      <c r="AQ78" s="116">
        <f t="shared" si="10"/>
        <v>72</v>
      </c>
      <c r="AR78" s="116">
        <f t="shared" si="10"/>
        <v>64</v>
      </c>
      <c r="AS78" s="116">
        <f t="shared" si="10"/>
        <v>0</v>
      </c>
      <c r="AT78" s="115">
        <f t="shared" si="10"/>
        <v>48</v>
      </c>
      <c r="AU78" s="99"/>
      <c r="AV78" s="77"/>
    </row>
    <row r="79" spans="1:48" ht="15.6" x14ac:dyDescent="0.3">
      <c r="A79" s="88"/>
      <c r="B79" s="73"/>
      <c r="C79" s="73"/>
      <c r="D79" s="114" t="s">
        <v>345</v>
      </c>
      <c r="E79" s="114"/>
      <c r="F79" s="114"/>
      <c r="G79" s="97"/>
      <c r="H79" s="111">
        <f>H78-I78</f>
        <v>0</v>
      </c>
      <c r="I79" s="111"/>
      <c r="J79" s="111"/>
      <c r="K79" s="111">
        <f>K78-L78</f>
        <v>0</v>
      </c>
      <c r="L79" s="111"/>
      <c r="M79" s="111"/>
      <c r="N79" s="109"/>
      <c r="O79" s="94"/>
      <c r="P79" s="73"/>
      <c r="Q79" s="73"/>
      <c r="R79" s="113"/>
      <c r="T79" s="113"/>
      <c r="U79" s="94"/>
      <c r="W79" s="94"/>
      <c r="X79" s="112" t="s">
        <v>346</v>
      </c>
      <c r="Y79" s="112"/>
      <c r="Z79" s="112"/>
      <c r="AA79" s="112"/>
      <c r="AB79" s="112"/>
      <c r="AC79" s="94">
        <f>SUM(N78:AC78)</f>
        <v>670</v>
      </c>
      <c r="AD79" s="94"/>
      <c r="AE79" s="109"/>
      <c r="AF79" s="95"/>
      <c r="AG79" s="95"/>
      <c r="AH79" s="95"/>
      <c r="AI79" s="95"/>
      <c r="AJ79" s="95"/>
      <c r="AL79" s="95"/>
      <c r="AM79" s="95"/>
      <c r="AN79" s="95"/>
      <c r="AO79" s="112" t="s">
        <v>347</v>
      </c>
      <c r="AP79" s="112"/>
      <c r="AQ79" s="112"/>
      <c r="AR79" s="112"/>
      <c r="AS79" s="112"/>
      <c r="AT79" s="95">
        <f>SUM(AE78:AT78)</f>
        <v>570</v>
      </c>
      <c r="AU79" s="84"/>
      <c r="AV79" s="77"/>
    </row>
    <row r="80" spans="1:48" ht="15.6" x14ac:dyDescent="0.3">
      <c r="A80" s="88"/>
      <c r="B80" s="73"/>
      <c r="C80" s="73"/>
      <c r="D80" s="76"/>
      <c r="E80" s="76"/>
      <c r="F80" s="76"/>
      <c r="G80" s="97"/>
      <c r="H80" s="111"/>
      <c r="I80" s="111"/>
      <c r="J80" s="111"/>
      <c r="K80" s="111"/>
      <c r="L80" s="111"/>
      <c r="M80" s="111"/>
      <c r="N80" s="109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109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84"/>
      <c r="AV80" s="77"/>
    </row>
    <row r="81" spans="1:48" ht="15.6" x14ac:dyDescent="0.3">
      <c r="A81" s="88" t="s">
        <v>348</v>
      </c>
      <c r="B81" s="73"/>
      <c r="C81" s="73"/>
      <c r="D81" s="76"/>
      <c r="E81" s="76"/>
      <c r="F81" s="76"/>
      <c r="G81" s="97"/>
      <c r="H81" s="111">
        <v>9.5</v>
      </c>
      <c r="I81" s="111"/>
      <c r="J81" s="111"/>
      <c r="K81" s="111">
        <v>9.5</v>
      </c>
      <c r="L81" s="111"/>
      <c r="M81" s="111"/>
      <c r="N81" s="109"/>
      <c r="O81" s="94"/>
      <c r="P81" s="94"/>
      <c r="Q81" s="94"/>
      <c r="R81" s="94"/>
      <c r="S81" s="94"/>
      <c r="T81" s="94"/>
      <c r="W81" s="94"/>
      <c r="X81" s="73"/>
      <c r="Y81" s="73"/>
      <c r="Z81" s="73"/>
      <c r="AA81" s="73"/>
      <c r="AB81" s="73"/>
      <c r="AD81" s="112" t="s">
        <v>349</v>
      </c>
      <c r="AE81" s="109">
        <f t="shared" ref="AE81:AS81" si="11">N78+AE78</f>
        <v>122</v>
      </c>
      <c r="AF81" s="95">
        <f t="shared" si="11"/>
        <v>108</v>
      </c>
      <c r="AG81" s="95">
        <f t="shared" si="11"/>
        <v>0</v>
      </c>
      <c r="AH81" s="95">
        <f t="shared" si="11"/>
        <v>65</v>
      </c>
      <c r="AI81" s="95">
        <f t="shared" si="11"/>
        <v>72</v>
      </c>
      <c r="AJ81" s="95">
        <f t="shared" si="11"/>
        <v>60</v>
      </c>
      <c r="AK81" s="95">
        <f t="shared" si="11"/>
        <v>112</v>
      </c>
      <c r="AL81" s="95">
        <f t="shared" si="11"/>
        <v>75</v>
      </c>
      <c r="AM81" s="95">
        <f t="shared" si="11"/>
        <v>48</v>
      </c>
      <c r="AN81" s="95">
        <f t="shared" si="11"/>
        <v>108</v>
      </c>
      <c r="AO81" s="95">
        <f t="shared" si="11"/>
        <v>108</v>
      </c>
      <c r="AP81" s="95">
        <f t="shared" si="11"/>
        <v>32</v>
      </c>
      <c r="AQ81" s="95">
        <f t="shared" si="11"/>
        <v>102</v>
      </c>
      <c r="AR81" s="95">
        <f t="shared" si="11"/>
        <v>64</v>
      </c>
      <c r="AS81" s="95">
        <f t="shared" si="11"/>
        <v>0</v>
      </c>
      <c r="AT81" s="95"/>
      <c r="AU81" s="84"/>
      <c r="AV81" s="77"/>
    </row>
    <row r="82" spans="1:48" ht="15.6" x14ac:dyDescent="0.3">
      <c r="A82" s="88" t="s">
        <v>350</v>
      </c>
      <c r="B82" s="88"/>
      <c r="C82" s="73"/>
      <c r="D82" s="76"/>
      <c r="E82" s="76"/>
      <c r="F82" s="76"/>
      <c r="G82" s="97"/>
      <c r="H82" s="111">
        <f>H78/H81</f>
        <v>70.526315789473685</v>
      </c>
      <c r="I82" s="111"/>
      <c r="J82" s="111"/>
      <c r="K82" s="111">
        <f>K78/K81</f>
        <v>60</v>
      </c>
      <c r="L82" s="111"/>
      <c r="M82" s="111"/>
      <c r="N82" s="109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109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84"/>
      <c r="AV82" s="77"/>
    </row>
    <row r="83" spans="1:48" ht="15.6" x14ac:dyDescent="0.3">
      <c r="A83" s="88" t="s">
        <v>351</v>
      </c>
      <c r="B83" s="73"/>
      <c r="C83" s="73"/>
      <c r="D83" s="76"/>
      <c r="E83" s="76"/>
      <c r="F83" s="76"/>
      <c r="G83" s="97"/>
      <c r="H83" s="110">
        <f>H82/12</f>
        <v>5.8771929824561404</v>
      </c>
      <c r="I83" s="111"/>
      <c r="J83" s="111"/>
      <c r="K83" s="110">
        <f>K82/12</f>
        <v>5</v>
      </c>
      <c r="L83" s="73"/>
      <c r="M83" s="73"/>
      <c r="N83" s="109"/>
      <c r="O83" s="94"/>
      <c r="P83" s="94"/>
      <c r="Q83" s="94"/>
      <c r="R83" s="94"/>
      <c r="S83" s="94"/>
      <c r="T83" s="94"/>
      <c r="U83" s="94"/>
      <c r="V83" s="94"/>
      <c r="W83" s="95"/>
      <c r="AC83" s="108"/>
      <c r="AD83" s="92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84"/>
      <c r="AV83" s="77"/>
    </row>
    <row r="84" spans="1:48" ht="15.6" x14ac:dyDescent="0.3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3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1"/>
      <c r="AD84" s="80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8"/>
      <c r="AV84" s="77"/>
    </row>
    <row r="85" spans="1:48" ht="15.6" x14ac:dyDescent="0.3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3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1"/>
      <c r="AD85" s="80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8"/>
      <c r="AV85" s="77"/>
    </row>
    <row r="86" spans="1:48" ht="46.8" x14ac:dyDescent="0.3">
      <c r="A86" s="96" t="s">
        <v>352</v>
      </c>
      <c r="B86" s="73" t="s">
        <v>353</v>
      </c>
      <c r="C86" s="73"/>
      <c r="D86" s="73">
        <v>2</v>
      </c>
      <c r="E86" s="73"/>
      <c r="F86" s="73"/>
      <c r="G86" s="73"/>
      <c r="H86" s="73"/>
      <c r="I86" s="73"/>
      <c r="J86" s="73"/>
      <c r="K86" s="73"/>
      <c r="L86" s="73"/>
      <c r="M86" s="73"/>
      <c r="N86" s="106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/>
      <c r="Z86" s="103"/>
      <c r="AA86" s="103"/>
      <c r="AB86" s="103"/>
      <c r="AC86" s="103"/>
      <c r="AD86" s="99"/>
      <c r="AE86" s="105">
        <v>12</v>
      </c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99"/>
      <c r="AV86" s="77"/>
    </row>
    <row r="87" spans="1:48" ht="15.6" x14ac:dyDescent="0.3">
      <c r="A87" s="107"/>
      <c r="B87" s="73" t="s">
        <v>354</v>
      </c>
      <c r="C87" s="73"/>
      <c r="D87" s="73">
        <v>3</v>
      </c>
      <c r="E87" s="73"/>
      <c r="F87" s="73"/>
      <c r="G87" s="73"/>
      <c r="H87" s="73"/>
      <c r="I87" s="73"/>
      <c r="J87" s="73"/>
      <c r="K87" s="73"/>
      <c r="L87" s="73"/>
      <c r="M87" s="73"/>
      <c r="N87" s="106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3"/>
      <c r="Z87" s="103"/>
      <c r="AA87" s="103"/>
      <c r="AB87" s="103"/>
      <c r="AC87" s="103"/>
      <c r="AD87" s="99"/>
      <c r="AE87" s="105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>
        <v>12</v>
      </c>
      <c r="AP87" s="103"/>
      <c r="AQ87" s="103"/>
      <c r="AR87" s="103"/>
      <c r="AS87" s="103"/>
      <c r="AT87" s="103"/>
      <c r="AU87" s="99"/>
      <c r="AV87" s="77"/>
    </row>
    <row r="88" spans="1:48" ht="15.6" x14ac:dyDescent="0.3">
      <c r="A88" s="107"/>
      <c r="B88" s="73" t="s">
        <v>355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106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3"/>
      <c r="Z88" s="103"/>
      <c r="AA88" s="103"/>
      <c r="AB88" s="103"/>
      <c r="AC88" s="103"/>
      <c r="AD88" s="99"/>
      <c r="AE88" s="105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99"/>
      <c r="AV88" s="77"/>
    </row>
    <row r="89" spans="1:48" ht="15.6" x14ac:dyDescent="0.3">
      <c r="A89" s="107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106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/>
      <c r="Z89" s="103"/>
      <c r="AA89" s="103"/>
      <c r="AB89" s="103"/>
      <c r="AC89" s="103"/>
      <c r="AD89" s="99"/>
      <c r="AE89" s="105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99"/>
      <c r="AV89" s="77"/>
    </row>
    <row r="90" spans="1:48" ht="46.8" x14ac:dyDescent="0.3">
      <c r="A90" s="96" t="s">
        <v>356</v>
      </c>
      <c r="B90" s="73" t="s">
        <v>357</v>
      </c>
      <c r="C90" s="73"/>
      <c r="D90" s="73">
        <v>2</v>
      </c>
      <c r="E90" s="73"/>
      <c r="F90" s="73"/>
      <c r="G90" s="73"/>
      <c r="H90" s="73"/>
      <c r="I90" s="73"/>
      <c r="J90" s="73"/>
      <c r="K90" s="73"/>
      <c r="L90" s="73"/>
      <c r="M90" s="73"/>
      <c r="N90" s="106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3"/>
      <c r="Z90" s="103"/>
      <c r="AA90" s="103"/>
      <c r="AB90" s="103"/>
      <c r="AC90" s="103"/>
      <c r="AD90" s="99"/>
      <c r="AE90" s="105"/>
      <c r="AF90" s="103"/>
      <c r="AG90" s="103">
        <v>6</v>
      </c>
      <c r="AH90" s="103"/>
      <c r="AI90" s="103">
        <v>6</v>
      </c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99"/>
      <c r="AV90" s="77"/>
    </row>
    <row r="91" spans="1:48" ht="15.6" x14ac:dyDescent="0.3">
      <c r="B91" s="73" t="s">
        <v>358</v>
      </c>
      <c r="C91" s="73"/>
      <c r="D91" s="73">
        <v>1</v>
      </c>
      <c r="E91" s="73"/>
      <c r="F91" s="73"/>
      <c r="G91" s="73"/>
      <c r="H91" s="73"/>
      <c r="I91" s="73"/>
      <c r="J91" s="73"/>
      <c r="K91" s="73"/>
      <c r="L91" s="73"/>
      <c r="M91" s="73"/>
      <c r="N91" s="106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/>
      <c r="Z91" s="103"/>
      <c r="AA91" s="103"/>
      <c r="AB91" s="103"/>
      <c r="AC91" s="103"/>
      <c r="AD91" s="99"/>
      <c r="AE91" s="105">
        <v>6</v>
      </c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0"/>
      <c r="AU91" s="99"/>
      <c r="AV91" s="77"/>
    </row>
    <row r="92" spans="1:48" ht="15.6" x14ac:dyDescent="0.3">
      <c r="A92" s="88"/>
      <c r="B92" s="73" t="s">
        <v>355</v>
      </c>
      <c r="C92" s="73"/>
      <c r="D92" s="73"/>
      <c r="E92" s="73"/>
      <c r="F92" s="73"/>
      <c r="G92" s="73"/>
      <c r="L92" s="73"/>
      <c r="M92" s="73"/>
      <c r="N92" s="106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3"/>
      <c r="Z92" s="103"/>
      <c r="AA92" s="103"/>
      <c r="AB92" s="103"/>
      <c r="AC92" s="103"/>
      <c r="AD92" s="99"/>
      <c r="AE92" s="105"/>
      <c r="AF92" s="103">
        <v>6</v>
      </c>
      <c r="AG92" s="103"/>
      <c r="AH92" s="103"/>
      <c r="AI92" s="103"/>
      <c r="AJ92" s="103"/>
      <c r="AK92" s="103"/>
      <c r="AL92" s="103"/>
      <c r="AM92" s="103"/>
      <c r="AN92" s="103"/>
      <c r="AO92" s="103"/>
      <c r="AP92" s="101"/>
      <c r="AQ92" s="101"/>
      <c r="AR92" s="101"/>
      <c r="AS92" s="101"/>
      <c r="AT92" s="100"/>
      <c r="AU92" s="99"/>
    </row>
    <row r="93" spans="1:48" ht="15.6" x14ac:dyDescent="0.3">
      <c r="A93" s="88"/>
      <c r="B93" s="73"/>
      <c r="C93" s="73"/>
      <c r="D93" s="73"/>
      <c r="E93" s="73"/>
      <c r="F93" s="73"/>
      <c r="G93" s="73"/>
      <c r="L93" s="73"/>
      <c r="M93" s="73"/>
      <c r="N93" s="106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3"/>
      <c r="Z93" s="103"/>
      <c r="AA93" s="103"/>
      <c r="AB93" s="103"/>
      <c r="AC93" s="103"/>
      <c r="AD93" s="99"/>
      <c r="AE93" s="105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1"/>
      <c r="AQ93" s="101"/>
      <c r="AR93" s="101"/>
      <c r="AS93" s="101"/>
      <c r="AT93" s="100"/>
      <c r="AU93" s="99"/>
    </row>
    <row r="94" spans="1:48" ht="15.6" x14ac:dyDescent="0.3">
      <c r="A94" s="88" t="s">
        <v>359</v>
      </c>
      <c r="B94" s="73" t="s">
        <v>360</v>
      </c>
      <c r="C94" s="73" t="s">
        <v>361</v>
      </c>
      <c r="D94" s="73"/>
      <c r="E94" s="73"/>
      <c r="F94" s="73"/>
      <c r="G94" s="73"/>
      <c r="L94" s="73"/>
      <c r="M94" s="73"/>
      <c r="N94" s="106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/>
      <c r="Z94" s="103"/>
      <c r="AA94" s="103"/>
      <c r="AB94" s="103"/>
      <c r="AC94" s="103"/>
      <c r="AD94" s="99"/>
      <c r="AE94" s="105">
        <v>3</v>
      </c>
      <c r="AF94" s="103"/>
      <c r="AG94" s="103"/>
      <c r="AH94" s="103"/>
      <c r="AI94" s="103"/>
      <c r="AJ94" s="103">
        <v>3</v>
      </c>
      <c r="AK94" s="103">
        <v>3</v>
      </c>
      <c r="AL94" s="103"/>
      <c r="AM94" s="103"/>
      <c r="AN94" s="103">
        <v>3</v>
      </c>
      <c r="AO94" s="103"/>
      <c r="AP94" s="101"/>
      <c r="AQ94" s="101"/>
      <c r="AR94" s="101"/>
      <c r="AS94" s="101"/>
      <c r="AT94" s="100"/>
      <c r="AU94" s="99"/>
    </row>
    <row r="95" spans="1:48" ht="15.6" x14ac:dyDescent="0.3">
      <c r="A95" s="88"/>
      <c r="B95" s="73"/>
      <c r="C95" s="73"/>
      <c r="D95" s="73"/>
      <c r="E95" s="73"/>
      <c r="F95" s="73"/>
      <c r="G95" s="73"/>
      <c r="L95" s="73"/>
      <c r="M95" s="73"/>
      <c r="N95" s="104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99"/>
      <c r="AE95" s="102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0"/>
      <c r="AU95" s="99"/>
    </row>
    <row r="96" spans="1:48" ht="15.6" x14ac:dyDescent="0.3">
      <c r="A96" s="88" t="s">
        <v>362</v>
      </c>
      <c r="B96" s="73" t="s">
        <v>360</v>
      </c>
      <c r="C96" s="73" t="s">
        <v>361</v>
      </c>
      <c r="D96" s="73"/>
      <c r="E96" s="73"/>
      <c r="F96" s="76">
        <v>40</v>
      </c>
      <c r="G96" s="73"/>
      <c r="L96" s="73"/>
      <c r="M96" s="73"/>
      <c r="N96" s="104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99"/>
      <c r="AE96" s="102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0"/>
      <c r="AU96" s="99"/>
    </row>
    <row r="97" spans="1:48" ht="15.6" x14ac:dyDescent="0.3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3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1"/>
      <c r="AD97" s="80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8"/>
      <c r="AV97" s="77"/>
    </row>
    <row r="98" spans="1:48" ht="15.6" x14ac:dyDescent="0.3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3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1"/>
      <c r="AD98" s="80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8"/>
      <c r="AV98" s="77"/>
    </row>
    <row r="99" spans="1:48" ht="15.6" x14ac:dyDescent="0.3">
      <c r="A99" s="73"/>
      <c r="C99" s="73"/>
      <c r="D99" s="76"/>
      <c r="E99" s="76"/>
      <c r="F99" s="76"/>
      <c r="G99" s="97"/>
      <c r="H99" s="94"/>
      <c r="I99" s="94"/>
      <c r="J99" s="94"/>
      <c r="K99" s="94"/>
      <c r="L99" s="73"/>
      <c r="M99" s="73"/>
      <c r="N99" s="87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86" t="s">
        <v>363</v>
      </c>
      <c r="AE99" s="95">
        <f t="shared" ref="AE99:AS99" si="12">AE81+SUM(AE86:AE96)</f>
        <v>143</v>
      </c>
      <c r="AF99" s="98">
        <f t="shared" si="12"/>
        <v>114</v>
      </c>
      <c r="AG99" s="98">
        <f t="shared" si="12"/>
        <v>6</v>
      </c>
      <c r="AH99" s="98">
        <f t="shared" si="12"/>
        <v>65</v>
      </c>
      <c r="AI99" s="98">
        <f t="shared" si="12"/>
        <v>78</v>
      </c>
      <c r="AJ99" s="98">
        <f t="shared" si="12"/>
        <v>63</v>
      </c>
      <c r="AK99" s="98">
        <f t="shared" si="12"/>
        <v>115</v>
      </c>
      <c r="AL99" s="98">
        <f t="shared" si="12"/>
        <v>75</v>
      </c>
      <c r="AM99" s="98">
        <f t="shared" si="12"/>
        <v>48</v>
      </c>
      <c r="AN99" s="98">
        <f t="shared" si="12"/>
        <v>111</v>
      </c>
      <c r="AO99" s="98">
        <f t="shared" si="12"/>
        <v>120</v>
      </c>
      <c r="AP99" s="98">
        <f t="shared" si="12"/>
        <v>32</v>
      </c>
      <c r="AQ99" s="98">
        <f t="shared" si="12"/>
        <v>102</v>
      </c>
      <c r="AR99" s="98">
        <f t="shared" si="12"/>
        <v>64</v>
      </c>
      <c r="AS99" s="98">
        <f t="shared" si="12"/>
        <v>0</v>
      </c>
      <c r="AT99" s="67"/>
      <c r="AU99" s="84"/>
    </row>
    <row r="100" spans="1:48" ht="15.6" x14ac:dyDescent="0.3">
      <c r="A100" s="73"/>
      <c r="C100" s="73"/>
      <c r="D100" s="76"/>
      <c r="E100" s="76"/>
      <c r="F100" s="76"/>
      <c r="G100" s="97"/>
      <c r="H100" s="94"/>
      <c r="I100" s="94"/>
      <c r="J100" s="94"/>
      <c r="K100" s="94"/>
      <c r="L100" s="73"/>
      <c r="M100" s="73"/>
      <c r="N100" s="87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84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67"/>
      <c r="AU100" s="84"/>
    </row>
    <row r="101" spans="1:48" ht="15.6" x14ac:dyDescent="0.3">
      <c r="A101" s="90" t="s">
        <v>364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1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89"/>
    </row>
    <row r="102" spans="1:48" ht="15.6" x14ac:dyDescent="0.3">
      <c r="A102" s="73"/>
      <c r="C102" s="73"/>
      <c r="D102" s="76"/>
      <c r="E102" s="76"/>
      <c r="F102" s="76"/>
      <c r="G102" s="97"/>
      <c r="H102" s="94"/>
      <c r="I102" s="94"/>
      <c r="J102" s="94"/>
      <c r="K102" s="94"/>
      <c r="L102" s="73"/>
      <c r="M102" s="73"/>
      <c r="N102" s="87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84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3"/>
      <c r="AU102" s="92"/>
    </row>
    <row r="103" spans="1:48" ht="15.6" x14ac:dyDescent="0.3">
      <c r="A103" s="88" t="s">
        <v>365</v>
      </c>
      <c r="B103" s="73" t="s">
        <v>366</v>
      </c>
      <c r="C103" s="73"/>
      <c r="D103" s="76"/>
      <c r="E103" s="76"/>
      <c r="F103" s="76">
        <v>65</v>
      </c>
      <c r="G103" s="97"/>
      <c r="H103" s="94"/>
      <c r="I103" s="94"/>
      <c r="J103" s="94"/>
      <c r="K103" s="94"/>
      <c r="L103" s="73"/>
      <c r="M103" s="73"/>
      <c r="N103" s="87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84"/>
      <c r="AE103" s="95" t="s">
        <v>367</v>
      </c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3"/>
      <c r="AU103" s="92"/>
    </row>
    <row r="104" spans="1:48" ht="15.6" x14ac:dyDescent="0.3">
      <c r="A104" s="73"/>
      <c r="B104" s="73" t="s">
        <v>368</v>
      </c>
      <c r="C104" s="73"/>
      <c r="D104" s="76"/>
      <c r="E104" s="76"/>
      <c r="F104" s="76">
        <v>10</v>
      </c>
      <c r="G104" s="73"/>
      <c r="H104" s="73"/>
      <c r="I104" s="73"/>
      <c r="J104" s="73"/>
      <c r="K104" s="73"/>
      <c r="L104" s="73"/>
      <c r="M104" s="73"/>
      <c r="N104" s="87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84"/>
      <c r="AE104" s="95"/>
      <c r="AF104" s="94" t="s">
        <v>367</v>
      </c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3"/>
      <c r="AU104" s="92"/>
    </row>
    <row r="105" spans="1:48" ht="15.6" x14ac:dyDescent="0.3">
      <c r="A105" s="73"/>
      <c r="B105" s="73" t="s">
        <v>355</v>
      </c>
      <c r="C105" s="73"/>
      <c r="D105" s="76"/>
      <c r="E105" s="76"/>
      <c r="F105" s="76"/>
      <c r="G105" s="73"/>
      <c r="H105" s="73"/>
      <c r="I105" s="73"/>
      <c r="J105" s="73"/>
      <c r="K105" s="73"/>
      <c r="L105" s="73"/>
      <c r="M105" s="73"/>
      <c r="N105" s="87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84"/>
      <c r="AE105" s="95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3"/>
      <c r="AU105" s="92"/>
    </row>
    <row r="106" spans="1:48" ht="15.6" x14ac:dyDescent="0.3">
      <c r="A106" s="73"/>
      <c r="B106" s="73"/>
      <c r="C106" s="73"/>
      <c r="D106" s="76"/>
      <c r="E106" s="76"/>
      <c r="F106" s="76"/>
      <c r="G106" s="73"/>
      <c r="H106" s="73"/>
      <c r="I106" s="73"/>
      <c r="J106" s="73"/>
      <c r="K106" s="73"/>
      <c r="L106" s="73"/>
      <c r="M106" s="73"/>
      <c r="N106" s="87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84"/>
      <c r="AE106" s="95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3"/>
      <c r="AU106" s="92"/>
    </row>
    <row r="107" spans="1:48" ht="15.6" x14ac:dyDescent="0.3">
      <c r="A107" s="88" t="s">
        <v>369</v>
      </c>
      <c r="B107" s="73"/>
      <c r="C107" s="73"/>
      <c r="D107" s="76"/>
      <c r="E107" s="76"/>
      <c r="F107" s="76"/>
      <c r="G107" s="73"/>
      <c r="H107" s="73"/>
      <c r="I107" s="73"/>
      <c r="J107" s="73"/>
      <c r="K107" s="73"/>
      <c r="L107" s="73"/>
      <c r="M107" s="73"/>
      <c r="N107" s="87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84"/>
      <c r="AE107" s="95"/>
      <c r="AF107" s="94"/>
      <c r="AG107" s="94"/>
      <c r="AH107" s="94" t="s">
        <v>367</v>
      </c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3"/>
      <c r="AU107" s="92"/>
    </row>
    <row r="108" spans="1:48" ht="15.6" x14ac:dyDescent="0.3">
      <c r="A108" s="88" t="s">
        <v>370</v>
      </c>
      <c r="B108" s="73"/>
      <c r="C108" s="73"/>
      <c r="D108" s="76"/>
      <c r="E108" s="76"/>
      <c r="F108" s="76"/>
      <c r="G108" s="73"/>
      <c r="H108" s="73"/>
      <c r="I108" s="73"/>
      <c r="J108" s="73"/>
      <c r="K108" s="73"/>
      <c r="L108" s="73"/>
      <c r="M108" s="73"/>
      <c r="N108" s="87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84"/>
      <c r="AE108" s="95"/>
      <c r="AF108" s="94"/>
      <c r="AG108" s="94"/>
      <c r="AH108" s="94"/>
      <c r="AI108" s="94" t="s">
        <v>367</v>
      </c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3"/>
      <c r="AU108" s="92"/>
    </row>
    <row r="109" spans="1:48" ht="15.6" x14ac:dyDescent="0.3">
      <c r="A109" s="73" t="s">
        <v>355</v>
      </c>
      <c r="B109" s="73"/>
      <c r="C109" s="73"/>
      <c r="D109" s="76"/>
      <c r="E109" s="76"/>
      <c r="F109" s="76"/>
      <c r="G109" s="73"/>
      <c r="H109" s="73"/>
      <c r="I109" s="73"/>
      <c r="J109" s="73"/>
      <c r="K109" s="73"/>
      <c r="L109" s="73"/>
      <c r="M109" s="73"/>
      <c r="N109" s="87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84"/>
      <c r="AE109" s="95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3"/>
      <c r="AU109" s="92"/>
    </row>
    <row r="110" spans="1:48" ht="15.6" x14ac:dyDescent="0.3">
      <c r="A110" s="73"/>
      <c r="B110" s="73"/>
      <c r="C110" s="73"/>
      <c r="D110" s="76"/>
      <c r="E110" s="76"/>
      <c r="F110" s="76"/>
      <c r="G110" s="73"/>
      <c r="H110" s="73"/>
      <c r="I110" s="73"/>
      <c r="J110" s="73"/>
      <c r="K110" s="73"/>
      <c r="L110" s="73"/>
      <c r="M110" s="73"/>
      <c r="N110" s="87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84"/>
      <c r="AE110" s="95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3"/>
      <c r="AU110" s="92"/>
    </row>
    <row r="111" spans="1:48" ht="46.8" x14ac:dyDescent="0.3">
      <c r="A111" s="96" t="s">
        <v>371</v>
      </c>
      <c r="B111" s="73" t="s">
        <v>372</v>
      </c>
      <c r="C111" s="73"/>
      <c r="D111" s="76"/>
      <c r="E111" s="76"/>
      <c r="F111" s="76"/>
      <c r="G111" s="73"/>
      <c r="H111" s="73"/>
      <c r="I111" s="73"/>
      <c r="J111" s="73"/>
      <c r="K111" s="73"/>
      <c r="L111" s="73"/>
      <c r="M111" s="73"/>
      <c r="N111" s="87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84"/>
      <c r="AE111" s="95"/>
      <c r="AF111" s="94"/>
      <c r="AG111" s="94"/>
      <c r="AH111" s="94"/>
      <c r="AI111" s="94"/>
      <c r="AJ111" s="94"/>
      <c r="AK111" s="94"/>
      <c r="AL111" s="94" t="s">
        <v>367</v>
      </c>
      <c r="AM111" s="94"/>
      <c r="AN111" s="94"/>
      <c r="AO111" s="94"/>
      <c r="AP111" s="94"/>
      <c r="AQ111" s="94"/>
      <c r="AR111" s="94"/>
      <c r="AS111" s="94"/>
      <c r="AT111" s="93"/>
      <c r="AU111" s="92"/>
    </row>
    <row r="112" spans="1:48" ht="31.2" x14ac:dyDescent="0.3">
      <c r="A112" s="96" t="s">
        <v>373</v>
      </c>
      <c r="B112" s="73"/>
      <c r="C112" s="73"/>
      <c r="D112" s="76"/>
      <c r="E112" s="76"/>
      <c r="F112" s="76"/>
      <c r="G112" s="73"/>
      <c r="H112" s="73"/>
      <c r="I112" s="73"/>
      <c r="J112" s="73"/>
      <c r="K112" s="73"/>
      <c r="L112" s="73"/>
      <c r="M112" s="73"/>
      <c r="N112" s="87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84"/>
      <c r="AE112" s="95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3"/>
      <c r="AU112" s="92"/>
    </row>
    <row r="113" spans="1:48" ht="15.6" x14ac:dyDescent="0.3">
      <c r="A113" s="96" t="s">
        <v>374</v>
      </c>
      <c r="B113" s="73"/>
      <c r="C113" s="73"/>
      <c r="D113" s="76"/>
      <c r="E113" s="76"/>
      <c r="F113" s="76"/>
      <c r="G113" s="73" t="s">
        <v>375</v>
      </c>
      <c r="H113" s="73"/>
      <c r="I113" s="73"/>
      <c r="J113" s="73"/>
      <c r="K113" s="73"/>
      <c r="L113" s="73"/>
      <c r="M113" s="73"/>
      <c r="N113" s="87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84"/>
      <c r="AE113" s="95"/>
      <c r="AF113" s="94"/>
      <c r="AG113" s="94"/>
      <c r="AH113" s="94"/>
      <c r="AI113" s="94" t="s">
        <v>183</v>
      </c>
      <c r="AJ113" s="94"/>
      <c r="AK113" s="94"/>
      <c r="AL113" s="94" t="s">
        <v>181</v>
      </c>
      <c r="AM113" s="94"/>
      <c r="AN113" s="94"/>
      <c r="AO113" s="94"/>
      <c r="AP113" s="94"/>
      <c r="AQ113" s="94"/>
      <c r="AR113" s="94"/>
      <c r="AS113" s="94"/>
      <c r="AT113" s="93"/>
      <c r="AU113" s="92"/>
    </row>
    <row r="114" spans="1:48" ht="15.6" x14ac:dyDescent="0.3">
      <c r="A114" s="96" t="s">
        <v>376</v>
      </c>
      <c r="B114" s="73"/>
      <c r="C114" s="73"/>
      <c r="D114" s="76"/>
      <c r="E114" s="76"/>
      <c r="F114" s="76"/>
      <c r="G114" s="73"/>
      <c r="H114" s="73"/>
      <c r="I114" s="73"/>
      <c r="J114" s="73"/>
      <c r="K114" s="73"/>
      <c r="L114" s="73"/>
      <c r="M114" s="73"/>
      <c r="N114" s="87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84"/>
      <c r="AE114" s="95"/>
      <c r="AF114" s="94"/>
      <c r="AG114" s="94"/>
      <c r="AH114" s="94"/>
      <c r="AI114" s="94"/>
      <c r="AJ114" s="94"/>
      <c r="AK114" s="94"/>
      <c r="AL114" s="94"/>
      <c r="AM114" s="94" t="s">
        <v>367</v>
      </c>
      <c r="AN114" s="94"/>
      <c r="AO114" s="94"/>
      <c r="AP114" s="94"/>
      <c r="AQ114" s="94"/>
      <c r="AR114" s="94"/>
      <c r="AS114" s="94"/>
      <c r="AT114" s="93"/>
      <c r="AU114" s="92"/>
    </row>
    <row r="115" spans="1:48" ht="31.2" x14ac:dyDescent="0.3">
      <c r="A115" s="96" t="s">
        <v>377</v>
      </c>
      <c r="B115" s="73"/>
      <c r="C115" s="73"/>
      <c r="D115" s="76"/>
      <c r="E115" s="76"/>
      <c r="F115" s="76"/>
      <c r="G115" s="73"/>
      <c r="H115" s="73"/>
      <c r="I115" s="73"/>
      <c r="J115" s="73"/>
      <c r="K115" s="73"/>
      <c r="L115" s="73"/>
      <c r="M115" s="73"/>
      <c r="N115" s="87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84"/>
      <c r="AE115" s="95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3"/>
      <c r="AU115" s="92"/>
    </row>
    <row r="116" spans="1:48" ht="31.2" x14ac:dyDescent="0.3">
      <c r="A116" s="96" t="s">
        <v>378</v>
      </c>
      <c r="B116" s="73"/>
      <c r="C116" s="73"/>
      <c r="D116" s="76"/>
      <c r="E116" s="76"/>
      <c r="F116" s="76"/>
      <c r="G116" s="73" t="s">
        <v>379</v>
      </c>
      <c r="H116" s="73"/>
      <c r="I116" s="73"/>
      <c r="J116" s="73"/>
      <c r="K116" s="73"/>
      <c r="L116" s="73"/>
      <c r="M116" s="73"/>
      <c r="N116" s="87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84"/>
      <c r="AE116" s="95" t="s">
        <v>367</v>
      </c>
      <c r="AF116" s="94" t="s">
        <v>367</v>
      </c>
      <c r="AG116" s="94" t="s">
        <v>367</v>
      </c>
      <c r="AH116" s="94" t="s">
        <v>367</v>
      </c>
      <c r="AI116" s="94" t="s">
        <v>238</v>
      </c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3"/>
      <c r="AU116" s="92"/>
    </row>
    <row r="117" spans="1:48" ht="15.6" x14ac:dyDescent="0.3">
      <c r="A117" s="96" t="s">
        <v>35</v>
      </c>
      <c r="B117" s="73"/>
      <c r="C117" s="73"/>
      <c r="D117" s="76"/>
      <c r="E117" s="76"/>
      <c r="F117" s="76"/>
      <c r="G117" s="73"/>
      <c r="H117" s="73"/>
      <c r="I117" s="73"/>
      <c r="J117" s="73"/>
      <c r="K117" s="73"/>
      <c r="L117" s="73"/>
      <c r="M117" s="73"/>
      <c r="N117" s="87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84"/>
      <c r="AE117" s="95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3"/>
      <c r="AU117" s="92"/>
    </row>
    <row r="118" spans="1:48" ht="15.6" x14ac:dyDescent="0.3">
      <c r="A118" s="73"/>
      <c r="B118" s="73"/>
      <c r="C118" s="73"/>
      <c r="D118" s="76"/>
      <c r="E118" s="76"/>
      <c r="F118" s="76"/>
      <c r="G118" s="73"/>
      <c r="H118" s="73"/>
      <c r="I118" s="73"/>
      <c r="J118" s="73"/>
      <c r="K118" s="73"/>
      <c r="L118" s="73"/>
      <c r="M118" s="73"/>
      <c r="N118" s="87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84"/>
      <c r="AE118" s="95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3"/>
      <c r="AU118" s="92"/>
    </row>
    <row r="119" spans="1:48" ht="15.6" x14ac:dyDescent="0.3">
      <c r="A119" s="73" t="s">
        <v>355</v>
      </c>
      <c r="B119" s="73"/>
      <c r="C119" s="73"/>
      <c r="D119" s="76"/>
      <c r="E119" s="76"/>
      <c r="F119" s="76"/>
      <c r="G119" s="73"/>
      <c r="H119" s="73"/>
      <c r="I119" s="73"/>
      <c r="J119" s="73"/>
      <c r="K119" s="73"/>
      <c r="L119" s="73"/>
      <c r="M119" s="73"/>
      <c r="N119" s="87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84"/>
      <c r="AE119" s="95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3"/>
      <c r="AU119" s="92"/>
    </row>
    <row r="120" spans="1:48" ht="15.6" x14ac:dyDescent="0.3">
      <c r="A120" s="73"/>
      <c r="B120" s="73"/>
      <c r="C120" s="73"/>
      <c r="D120" s="76"/>
      <c r="E120" s="76"/>
      <c r="F120" s="76"/>
      <c r="G120" s="73"/>
      <c r="H120" s="73"/>
      <c r="I120" s="73"/>
      <c r="J120" s="73"/>
      <c r="K120" s="73"/>
      <c r="L120" s="73"/>
      <c r="M120" s="73"/>
      <c r="N120" s="87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84"/>
      <c r="AE120" s="95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3"/>
      <c r="AU120" s="92"/>
    </row>
    <row r="121" spans="1:48" ht="15.6" x14ac:dyDescent="0.3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3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1"/>
      <c r="AD121" s="80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8"/>
      <c r="AV121" s="77"/>
    </row>
    <row r="122" spans="1:48" ht="15.6" x14ac:dyDescent="0.3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3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1"/>
      <c r="AD122" s="80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8"/>
      <c r="AV122" s="77"/>
    </row>
    <row r="123" spans="1:48" ht="15.6" x14ac:dyDescent="0.3">
      <c r="A123" s="73"/>
      <c r="B123" s="73"/>
      <c r="C123" s="73"/>
      <c r="D123" s="76"/>
      <c r="E123" s="76"/>
      <c r="F123" s="76"/>
      <c r="G123" s="73"/>
      <c r="H123" s="73"/>
      <c r="I123" s="73"/>
      <c r="J123" s="73"/>
      <c r="K123" s="73"/>
      <c r="L123" s="73"/>
      <c r="M123" s="73"/>
      <c r="N123" s="87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84"/>
      <c r="AE123" s="85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67"/>
      <c r="AU123" s="84"/>
    </row>
    <row r="124" spans="1:48" ht="15.6" x14ac:dyDescent="0.3">
      <c r="A124" s="90" t="s">
        <v>380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1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89"/>
    </row>
    <row r="125" spans="1:48" ht="15.6" x14ac:dyDescent="0.3">
      <c r="A125" s="73"/>
      <c r="B125" s="73"/>
      <c r="C125" s="73"/>
      <c r="D125" s="76"/>
      <c r="E125" s="76"/>
      <c r="F125" s="76"/>
      <c r="G125" s="73"/>
      <c r="H125" s="73"/>
      <c r="I125" s="73"/>
      <c r="J125" s="73"/>
      <c r="K125" s="73"/>
      <c r="L125" s="73"/>
      <c r="M125" s="73"/>
      <c r="N125" s="87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84"/>
      <c r="AE125" s="85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67"/>
      <c r="AU125" s="84"/>
    </row>
    <row r="126" spans="1:48" ht="15.6" x14ac:dyDescent="0.3">
      <c r="A126" s="88" t="s">
        <v>381</v>
      </c>
      <c r="B126" s="73"/>
      <c r="C126" s="73"/>
      <c r="D126" s="76"/>
      <c r="E126" s="76"/>
      <c r="F126" s="76"/>
      <c r="G126" s="73"/>
      <c r="H126" s="73"/>
      <c r="I126" s="73"/>
      <c r="J126" s="73"/>
      <c r="K126" s="73"/>
      <c r="L126" s="73"/>
      <c r="M126" s="73"/>
      <c r="N126" s="87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84"/>
      <c r="AE126" s="85">
        <v>2</v>
      </c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67"/>
      <c r="AU126" s="84"/>
    </row>
    <row r="127" spans="1:48" ht="15.6" x14ac:dyDescent="0.3">
      <c r="A127" s="88" t="s">
        <v>382</v>
      </c>
      <c r="B127" s="73"/>
      <c r="C127" s="73"/>
      <c r="D127" s="76"/>
      <c r="E127" s="76"/>
      <c r="F127" s="76"/>
      <c r="G127" s="73"/>
      <c r="H127" s="73"/>
      <c r="I127" s="73"/>
      <c r="J127" s="73"/>
      <c r="K127" s="73"/>
      <c r="L127" s="73"/>
      <c r="M127" s="73"/>
      <c r="N127" s="87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84"/>
      <c r="AE127" s="85">
        <v>14</v>
      </c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67"/>
      <c r="AU127" s="84"/>
    </row>
    <row r="128" spans="1:48" ht="15.6" x14ac:dyDescent="0.3">
      <c r="A128" s="88" t="s">
        <v>383</v>
      </c>
      <c r="B128" s="73"/>
      <c r="C128" s="73"/>
      <c r="D128" s="76"/>
      <c r="E128" s="76"/>
      <c r="F128" s="76"/>
      <c r="G128" s="73"/>
      <c r="H128" s="73"/>
      <c r="I128" s="73"/>
      <c r="J128" s="73"/>
      <c r="K128" s="73"/>
      <c r="L128" s="73"/>
      <c r="M128" s="73"/>
      <c r="N128" s="87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84"/>
      <c r="AE128" s="85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67"/>
      <c r="AU128" s="84"/>
    </row>
    <row r="129" spans="1:48" ht="15.6" x14ac:dyDescent="0.3">
      <c r="A129" s="88" t="s">
        <v>384</v>
      </c>
      <c r="B129" s="73"/>
      <c r="C129" s="73"/>
      <c r="D129" s="76"/>
      <c r="E129" s="76"/>
      <c r="F129" s="76"/>
      <c r="G129" s="73"/>
      <c r="H129" s="73"/>
      <c r="I129" s="73"/>
      <c r="J129" s="73"/>
      <c r="K129" s="73"/>
      <c r="L129" s="73"/>
      <c r="M129" s="73"/>
      <c r="N129" s="87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84"/>
      <c r="AE129" s="85">
        <v>1</v>
      </c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67"/>
      <c r="AU129" s="84"/>
    </row>
    <row r="130" spans="1:48" ht="15.6" x14ac:dyDescent="0.3">
      <c r="A130" s="73" t="s">
        <v>355</v>
      </c>
      <c r="B130" s="73"/>
      <c r="C130" s="73"/>
      <c r="D130" s="76"/>
      <c r="E130" s="76"/>
      <c r="F130" s="76"/>
      <c r="G130" s="73"/>
      <c r="H130" s="73"/>
      <c r="I130" s="73"/>
      <c r="J130" s="73"/>
      <c r="K130" s="73"/>
      <c r="L130" s="73"/>
      <c r="M130" s="73"/>
      <c r="N130" s="87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84"/>
      <c r="AE130" s="85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67"/>
      <c r="AU130" s="84"/>
    </row>
    <row r="131" spans="1:48" ht="15.6" x14ac:dyDescent="0.3">
      <c r="A131" s="73"/>
      <c r="B131" s="73"/>
      <c r="C131" s="73"/>
      <c r="D131" s="76"/>
      <c r="E131" s="76"/>
      <c r="F131" s="76"/>
      <c r="G131" s="73"/>
      <c r="H131" s="73"/>
      <c r="I131" s="73"/>
      <c r="J131" s="73"/>
      <c r="K131" s="73"/>
      <c r="L131" s="73"/>
      <c r="M131" s="73"/>
      <c r="N131" s="87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86" t="s">
        <v>385</v>
      </c>
      <c r="AE131" s="85">
        <f>SUM(AE126:AE130)/3</f>
        <v>5.666666666666667</v>
      </c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67"/>
      <c r="AU131" s="84"/>
    </row>
    <row r="132" spans="1:48" ht="15.6" x14ac:dyDescent="0.3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3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1"/>
      <c r="AD132" s="80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8"/>
      <c r="AV132" s="77"/>
    </row>
    <row r="133" spans="1:48" ht="15.6" x14ac:dyDescent="0.3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3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1"/>
      <c r="AD133" s="80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8"/>
      <c r="AV133" s="77"/>
    </row>
    <row r="134" spans="1:48" ht="15.6" x14ac:dyDescent="0.3">
      <c r="A134" s="73"/>
      <c r="B134" s="73"/>
      <c r="C134" s="73"/>
      <c r="D134" s="76"/>
      <c r="E134" s="76"/>
      <c r="F134" s="76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5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67"/>
      <c r="AU134" s="73"/>
    </row>
    <row r="135" spans="1:48" ht="15.6" x14ac:dyDescent="0.3">
      <c r="A135" s="73"/>
      <c r="B135" s="73"/>
      <c r="C135" s="73"/>
      <c r="D135" s="76"/>
      <c r="E135" s="76"/>
      <c r="F135" s="76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5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67"/>
      <c r="AU135" s="73"/>
    </row>
    <row r="136" spans="1:48" ht="15.6" x14ac:dyDescent="0.3">
      <c r="A136" s="73"/>
      <c r="B136" s="73"/>
      <c r="C136" s="73"/>
      <c r="D136" s="76"/>
      <c r="E136" s="76"/>
      <c r="F136" s="76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5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67"/>
      <c r="AU136" s="73"/>
    </row>
    <row r="137" spans="1:48" ht="15.6" x14ac:dyDescent="0.3">
      <c r="A137" s="73"/>
      <c r="B137" s="73"/>
      <c r="C137" s="73"/>
      <c r="D137" s="76"/>
      <c r="E137" s="76"/>
      <c r="F137" s="76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5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67"/>
      <c r="AU137" s="73"/>
    </row>
    <row r="138" spans="1:48" ht="15.6" x14ac:dyDescent="0.3">
      <c r="A138" s="73"/>
      <c r="B138" s="73"/>
      <c r="C138" s="73"/>
      <c r="D138" s="76"/>
      <c r="E138" s="76"/>
      <c r="F138" s="76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5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67"/>
      <c r="AU138" s="73"/>
    </row>
    <row r="139" spans="1:48" ht="15.6" x14ac:dyDescent="0.3">
      <c r="A139" s="73"/>
      <c r="B139" s="73"/>
      <c r="C139" s="73"/>
      <c r="D139" s="76"/>
      <c r="E139" s="76"/>
      <c r="F139" s="76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5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67"/>
      <c r="AU139" s="73"/>
    </row>
    <row r="140" spans="1:48" ht="15.6" x14ac:dyDescent="0.3">
      <c r="A140" s="73"/>
      <c r="B140" s="73"/>
      <c r="C140" s="73"/>
      <c r="D140" s="76"/>
      <c r="E140" s="76"/>
      <c r="F140" s="76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5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67"/>
      <c r="AU140" s="73"/>
    </row>
    <row r="141" spans="1:48" ht="15.6" x14ac:dyDescent="0.3">
      <c r="A141" s="73"/>
      <c r="B141" s="73"/>
      <c r="C141" s="73"/>
      <c r="D141" s="76"/>
      <c r="E141" s="76"/>
      <c r="F141" s="76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5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67"/>
      <c r="AU141" s="73"/>
    </row>
    <row r="142" spans="1:48" ht="15.6" x14ac:dyDescent="0.3">
      <c r="A142" s="73"/>
      <c r="B142" s="73"/>
      <c r="C142" s="73"/>
      <c r="D142" s="76"/>
      <c r="E142" s="76"/>
      <c r="F142" s="76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5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67"/>
      <c r="AU142" s="73"/>
    </row>
    <row r="143" spans="1:48" ht="15.6" x14ac:dyDescent="0.3">
      <c r="A143" s="73"/>
      <c r="B143" s="73"/>
      <c r="C143" s="73"/>
      <c r="D143" s="76"/>
      <c r="E143" s="76"/>
      <c r="F143" s="76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5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67"/>
      <c r="AU143" s="73"/>
    </row>
    <row r="144" spans="1:48" ht="15.6" x14ac:dyDescent="0.3">
      <c r="A144" s="73"/>
      <c r="B144" s="73"/>
      <c r="C144" s="73"/>
      <c r="D144" s="76"/>
      <c r="E144" s="76"/>
      <c r="F144" s="76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5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67"/>
      <c r="AU144" s="73"/>
    </row>
    <row r="145" spans="1:47" ht="15.6" x14ac:dyDescent="0.3">
      <c r="A145" s="73"/>
      <c r="B145" s="73"/>
      <c r="C145" s="73"/>
      <c r="D145" s="76"/>
      <c r="E145" s="76"/>
      <c r="F145" s="76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5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67"/>
      <c r="AU145" s="73"/>
    </row>
    <row r="146" spans="1:47" ht="15.6" x14ac:dyDescent="0.3">
      <c r="A146" s="73"/>
      <c r="B146" s="73"/>
      <c r="C146" s="73"/>
      <c r="D146" s="76"/>
      <c r="E146" s="76"/>
      <c r="F146" s="76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5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67"/>
      <c r="AU146" s="73"/>
    </row>
    <row r="147" spans="1:47" ht="15.6" x14ac:dyDescent="0.3">
      <c r="A147" s="73"/>
      <c r="B147" s="73"/>
      <c r="C147" s="73"/>
      <c r="D147" s="76"/>
      <c r="E147" s="76"/>
      <c r="F147" s="76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5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67"/>
      <c r="AU147" s="73"/>
    </row>
    <row r="148" spans="1:47" ht="15.6" x14ac:dyDescent="0.3">
      <c r="A148" s="73"/>
      <c r="B148" s="73"/>
      <c r="C148" s="73"/>
      <c r="D148" s="76"/>
      <c r="E148" s="76"/>
      <c r="F148" s="76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5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67"/>
      <c r="AU148" s="73"/>
    </row>
    <row r="149" spans="1:47" ht="15.6" x14ac:dyDescent="0.3">
      <c r="A149" s="73"/>
      <c r="B149" s="73"/>
      <c r="C149" s="73"/>
      <c r="D149" s="76"/>
      <c r="E149" s="76"/>
      <c r="F149" s="76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5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67"/>
      <c r="AU149" s="73"/>
    </row>
    <row r="150" spans="1:47" ht="15.6" x14ac:dyDescent="0.3">
      <c r="A150" s="73"/>
      <c r="B150" s="73"/>
      <c r="C150" s="73"/>
      <c r="D150" s="76"/>
      <c r="E150" s="76"/>
      <c r="F150" s="76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5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67"/>
      <c r="AU150" s="73"/>
    </row>
    <row r="151" spans="1:47" ht="15.6" x14ac:dyDescent="0.3">
      <c r="A151" s="73"/>
      <c r="B151" s="73"/>
      <c r="C151" s="73"/>
      <c r="D151" s="76"/>
      <c r="E151" s="76"/>
      <c r="F151" s="76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5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67"/>
      <c r="AU151" s="73"/>
    </row>
    <row r="152" spans="1:47" ht="15.6" x14ac:dyDescent="0.3">
      <c r="A152" s="73"/>
      <c r="B152" s="73"/>
      <c r="C152" s="73"/>
      <c r="D152" s="76"/>
      <c r="E152" s="76"/>
      <c r="F152" s="76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5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67"/>
      <c r="AU152" s="73"/>
    </row>
    <row r="153" spans="1:47" ht="15.6" x14ac:dyDescent="0.3">
      <c r="A153" s="73"/>
      <c r="B153" s="73"/>
      <c r="C153" s="73"/>
      <c r="D153" s="76"/>
      <c r="E153" s="76"/>
      <c r="F153" s="76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5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67"/>
      <c r="AU153" s="73"/>
    </row>
    <row r="154" spans="1:47" ht="15.6" x14ac:dyDescent="0.3">
      <c r="A154" s="73"/>
      <c r="B154" s="73"/>
      <c r="C154" s="73"/>
      <c r="D154" s="76"/>
      <c r="E154" s="76"/>
      <c r="F154" s="76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5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4"/>
      <c r="AU154" s="73"/>
    </row>
    <row r="155" spans="1:47" ht="15.6" x14ac:dyDescent="0.3">
      <c r="A155" s="73"/>
      <c r="B155" s="73"/>
      <c r="C155" s="73"/>
      <c r="D155" s="76"/>
      <c r="E155" s="76"/>
      <c r="F155" s="76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5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4"/>
      <c r="AU155" s="73"/>
    </row>
    <row r="156" spans="1:47" ht="15.6" x14ac:dyDescent="0.3">
      <c r="A156" s="73"/>
      <c r="B156" s="73"/>
      <c r="C156" s="73"/>
      <c r="D156" s="76"/>
      <c r="E156" s="76"/>
      <c r="F156" s="76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5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4"/>
      <c r="AU156" s="73"/>
    </row>
    <row r="157" spans="1:47" ht="15.6" x14ac:dyDescent="0.3">
      <c r="A157" s="73"/>
      <c r="B157" s="73"/>
      <c r="C157" s="73"/>
      <c r="D157" s="76"/>
      <c r="E157" s="76"/>
      <c r="F157" s="76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5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4"/>
      <c r="AU157" s="73"/>
    </row>
    <row r="158" spans="1:47" ht="15.6" x14ac:dyDescent="0.3">
      <c r="A158" s="73"/>
      <c r="B158" s="73"/>
      <c r="C158" s="73"/>
      <c r="D158" s="76"/>
      <c r="E158" s="76"/>
      <c r="F158" s="76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5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4"/>
      <c r="AU158" s="73"/>
    </row>
    <row r="159" spans="1:47" ht="15.6" x14ac:dyDescent="0.3">
      <c r="A159" s="73"/>
      <c r="B159" s="73"/>
      <c r="C159" s="73"/>
      <c r="D159" s="76"/>
      <c r="E159" s="76"/>
      <c r="F159" s="76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5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4"/>
      <c r="AU159" s="73"/>
    </row>
    <row r="160" spans="1:47" ht="15.6" x14ac:dyDescent="0.3">
      <c r="A160" s="73"/>
      <c r="B160" s="73"/>
      <c r="C160" s="73"/>
      <c r="D160" s="76"/>
      <c r="E160" s="76"/>
      <c r="F160" s="76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5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4"/>
      <c r="AU160" s="73"/>
    </row>
    <row r="161" spans="1:47" ht="15.6" x14ac:dyDescent="0.3">
      <c r="A161" s="73"/>
      <c r="B161" s="73"/>
      <c r="C161" s="73"/>
      <c r="D161" s="76"/>
      <c r="E161" s="76"/>
      <c r="F161" s="76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5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4"/>
      <c r="AU161" s="73"/>
    </row>
    <row r="162" spans="1:47" ht="15.6" x14ac:dyDescent="0.3">
      <c r="A162" s="73"/>
      <c r="B162" s="73"/>
      <c r="C162" s="73"/>
      <c r="D162" s="76"/>
      <c r="E162" s="76"/>
      <c r="F162" s="76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5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4"/>
      <c r="AU162" s="73"/>
    </row>
    <row r="163" spans="1:47" ht="15.6" x14ac:dyDescent="0.3">
      <c r="A163" s="73"/>
      <c r="B163" s="73"/>
      <c r="C163" s="73"/>
      <c r="D163" s="76"/>
      <c r="E163" s="76"/>
      <c r="F163" s="76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5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4"/>
      <c r="AU163" s="73"/>
    </row>
    <row r="164" spans="1:47" ht="15.6" x14ac:dyDescent="0.3">
      <c r="A164" s="73"/>
      <c r="B164" s="73"/>
      <c r="C164" s="73"/>
      <c r="D164" s="76"/>
      <c r="E164" s="76"/>
      <c r="F164" s="76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5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4"/>
      <c r="AU164" s="73"/>
    </row>
    <row r="165" spans="1:47" ht="15.6" x14ac:dyDescent="0.3">
      <c r="A165" s="73"/>
      <c r="B165" s="73"/>
      <c r="C165" s="73"/>
      <c r="D165" s="76"/>
      <c r="E165" s="76"/>
      <c r="F165" s="76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5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4"/>
      <c r="AU165" s="73"/>
    </row>
    <row r="166" spans="1:47" ht="15.6" x14ac:dyDescent="0.3">
      <c r="A166" s="73"/>
      <c r="B166" s="73"/>
      <c r="C166" s="73"/>
      <c r="D166" s="76"/>
      <c r="E166" s="76"/>
      <c r="F166" s="76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5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4"/>
      <c r="AU166" s="73"/>
    </row>
    <row r="167" spans="1:47" ht="15.6" x14ac:dyDescent="0.3">
      <c r="A167" s="73"/>
      <c r="B167" s="73"/>
      <c r="C167" s="73"/>
      <c r="D167" s="76"/>
      <c r="E167" s="76"/>
      <c r="F167" s="76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5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4"/>
      <c r="AU167" s="73"/>
    </row>
    <row r="168" spans="1:47" ht="15.6" x14ac:dyDescent="0.3">
      <c r="A168" s="73"/>
      <c r="B168" s="73"/>
      <c r="C168" s="73"/>
      <c r="D168" s="76"/>
      <c r="E168" s="76"/>
      <c r="F168" s="76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5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4"/>
      <c r="AU168" s="73"/>
    </row>
    <row r="169" spans="1:47" ht="15.6" x14ac:dyDescent="0.3">
      <c r="A169" s="73"/>
      <c r="B169" s="73"/>
      <c r="C169" s="73"/>
      <c r="D169" s="76"/>
      <c r="E169" s="76"/>
      <c r="F169" s="76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5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4"/>
      <c r="AU169" s="73"/>
    </row>
    <row r="170" spans="1:47" ht="15.6" x14ac:dyDescent="0.3">
      <c r="A170" s="73"/>
      <c r="B170" s="73"/>
      <c r="C170" s="73"/>
      <c r="D170" s="76"/>
      <c r="E170" s="76"/>
      <c r="F170" s="76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5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4"/>
      <c r="AU170" s="73"/>
    </row>
    <row r="171" spans="1:47" ht="15.6" x14ac:dyDescent="0.3">
      <c r="A171" s="73"/>
      <c r="B171" s="73"/>
      <c r="C171" s="73"/>
      <c r="D171" s="76"/>
      <c r="E171" s="76"/>
      <c r="F171" s="76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5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4"/>
      <c r="AU171" s="73"/>
    </row>
    <row r="172" spans="1:47" ht="15.6" x14ac:dyDescent="0.3">
      <c r="A172" s="73"/>
      <c r="B172" s="73"/>
      <c r="C172" s="73"/>
      <c r="D172" s="76"/>
      <c r="E172" s="76"/>
      <c r="F172" s="76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5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4"/>
      <c r="AU172" s="73"/>
    </row>
    <row r="173" spans="1:47" ht="15.6" x14ac:dyDescent="0.3">
      <c r="A173" s="73"/>
      <c r="B173" s="73"/>
      <c r="C173" s="73"/>
      <c r="D173" s="76"/>
      <c r="E173" s="76"/>
      <c r="F173" s="76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5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4"/>
      <c r="AU173" s="73"/>
    </row>
    <row r="174" spans="1:47" ht="15.6" x14ac:dyDescent="0.3">
      <c r="A174" s="73"/>
      <c r="B174" s="73"/>
      <c r="C174" s="73"/>
      <c r="D174" s="76"/>
      <c r="E174" s="76"/>
      <c r="F174" s="76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5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4"/>
      <c r="AU174" s="73"/>
    </row>
    <row r="175" spans="1:47" ht="15.6" x14ac:dyDescent="0.3">
      <c r="A175" s="73"/>
      <c r="B175" s="73"/>
      <c r="C175" s="73"/>
      <c r="D175" s="76"/>
      <c r="E175" s="76"/>
      <c r="F175" s="76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5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4"/>
      <c r="AU175" s="73"/>
    </row>
    <row r="176" spans="1:47" ht="15.6" x14ac:dyDescent="0.3">
      <c r="A176" s="73"/>
      <c r="B176" s="73"/>
      <c r="C176" s="73"/>
      <c r="D176" s="76"/>
      <c r="E176" s="76"/>
      <c r="F176" s="76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5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4"/>
      <c r="AU176" s="73"/>
    </row>
    <row r="177" spans="1:47" ht="15.6" x14ac:dyDescent="0.3">
      <c r="A177" s="73"/>
      <c r="B177" s="73"/>
      <c r="C177" s="73"/>
      <c r="D177" s="76"/>
      <c r="E177" s="76"/>
      <c r="F177" s="76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5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4"/>
      <c r="AU177" s="73"/>
    </row>
    <row r="178" spans="1:47" ht="15.6" x14ac:dyDescent="0.3">
      <c r="A178" s="73"/>
      <c r="B178" s="73"/>
      <c r="C178" s="73"/>
      <c r="D178" s="76"/>
      <c r="E178" s="76"/>
      <c r="F178" s="76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5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4"/>
      <c r="AU178" s="73"/>
    </row>
    <row r="179" spans="1:47" ht="15.6" x14ac:dyDescent="0.3">
      <c r="A179" s="73"/>
      <c r="B179" s="73"/>
      <c r="C179" s="73"/>
      <c r="D179" s="76"/>
      <c r="E179" s="76"/>
      <c r="F179" s="76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5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4"/>
      <c r="AU179" s="73"/>
    </row>
    <row r="180" spans="1:47" ht="15.6" x14ac:dyDescent="0.3">
      <c r="A180" s="73"/>
      <c r="B180" s="73"/>
      <c r="C180" s="73"/>
      <c r="D180" s="76"/>
      <c r="E180" s="76"/>
      <c r="F180" s="76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5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4"/>
      <c r="AU180" s="73"/>
    </row>
    <row r="181" spans="1:47" ht="15.6" x14ac:dyDescent="0.3">
      <c r="A181" s="73"/>
      <c r="B181" s="73"/>
      <c r="C181" s="73"/>
      <c r="D181" s="76"/>
      <c r="E181" s="76"/>
      <c r="F181" s="76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5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4"/>
      <c r="AU181" s="73"/>
    </row>
    <row r="182" spans="1:47" ht="15.6" x14ac:dyDescent="0.3">
      <c r="A182" s="73"/>
      <c r="B182" s="73"/>
      <c r="C182" s="73"/>
      <c r="D182" s="76"/>
      <c r="E182" s="76"/>
      <c r="F182" s="76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5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4"/>
      <c r="AU182" s="73"/>
    </row>
    <row r="183" spans="1:47" ht="15.6" x14ac:dyDescent="0.3">
      <c r="A183" s="73"/>
      <c r="B183" s="73"/>
      <c r="C183" s="73"/>
      <c r="D183" s="76"/>
      <c r="E183" s="76"/>
      <c r="F183" s="76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5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4"/>
      <c r="AU183" s="73"/>
    </row>
    <row r="184" spans="1:47" ht="15.6" x14ac:dyDescent="0.3">
      <c r="A184" s="73"/>
      <c r="B184" s="73"/>
      <c r="C184" s="73"/>
      <c r="D184" s="76"/>
      <c r="E184" s="76"/>
      <c r="F184" s="76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5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4"/>
      <c r="AU184" s="73"/>
    </row>
    <row r="185" spans="1:47" ht="15.6" x14ac:dyDescent="0.3">
      <c r="A185" s="73"/>
      <c r="B185" s="73"/>
      <c r="C185" s="73"/>
      <c r="D185" s="76"/>
      <c r="E185" s="76"/>
      <c r="F185" s="76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5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4"/>
      <c r="AU185" s="73"/>
    </row>
    <row r="186" spans="1:47" ht="15.6" x14ac:dyDescent="0.3">
      <c r="A186" s="73"/>
      <c r="B186" s="73"/>
      <c r="C186" s="73"/>
      <c r="D186" s="76"/>
      <c r="E186" s="76"/>
      <c r="F186" s="76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5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4"/>
      <c r="AU186" s="73"/>
    </row>
    <row r="187" spans="1:47" ht="15.6" x14ac:dyDescent="0.3">
      <c r="A187" s="73"/>
      <c r="B187" s="73"/>
      <c r="C187" s="73"/>
      <c r="D187" s="76"/>
      <c r="E187" s="76"/>
      <c r="F187" s="76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5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4"/>
      <c r="AU187" s="73"/>
    </row>
    <row r="188" spans="1:47" ht="15.6" x14ac:dyDescent="0.3">
      <c r="A188" s="73"/>
      <c r="B188" s="73"/>
      <c r="C188" s="73"/>
      <c r="D188" s="76"/>
      <c r="E188" s="76"/>
      <c r="F188" s="76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5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4"/>
      <c r="AU188" s="73"/>
    </row>
    <row r="189" spans="1:47" ht="15.6" x14ac:dyDescent="0.3">
      <c r="A189" s="73"/>
      <c r="B189" s="73"/>
      <c r="C189" s="73"/>
      <c r="D189" s="76"/>
      <c r="E189" s="76"/>
      <c r="F189" s="76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5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4"/>
      <c r="AU189" s="73"/>
    </row>
    <row r="190" spans="1:47" ht="15.6" x14ac:dyDescent="0.3">
      <c r="A190" s="73"/>
      <c r="B190" s="73"/>
      <c r="C190" s="73"/>
      <c r="D190" s="76"/>
      <c r="E190" s="76"/>
      <c r="F190" s="76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5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4"/>
      <c r="AU190" s="73"/>
    </row>
    <row r="191" spans="1:47" ht="15.6" x14ac:dyDescent="0.3">
      <c r="A191" s="73"/>
      <c r="B191" s="73"/>
      <c r="C191" s="73"/>
      <c r="D191" s="76"/>
      <c r="E191" s="76"/>
      <c r="F191" s="76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5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4"/>
      <c r="AU191" s="73"/>
    </row>
    <row r="192" spans="1:47" ht="15.6" x14ac:dyDescent="0.3">
      <c r="A192" s="73"/>
      <c r="B192" s="73"/>
      <c r="C192" s="73"/>
      <c r="D192" s="76"/>
      <c r="E192" s="76"/>
      <c r="F192" s="76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5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4"/>
      <c r="AU192" s="73"/>
    </row>
    <row r="193" spans="1:47" ht="15.6" x14ac:dyDescent="0.3">
      <c r="A193" s="73"/>
      <c r="B193" s="73"/>
      <c r="C193" s="73"/>
      <c r="D193" s="76"/>
      <c r="E193" s="76"/>
      <c r="F193" s="76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5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4"/>
      <c r="AU193" s="73"/>
    </row>
    <row r="194" spans="1:47" ht="15.6" x14ac:dyDescent="0.3">
      <c r="A194" s="73"/>
      <c r="B194" s="73"/>
      <c r="C194" s="73"/>
      <c r="D194" s="76"/>
      <c r="E194" s="76"/>
      <c r="F194" s="76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5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4"/>
      <c r="AU194" s="73"/>
    </row>
    <row r="195" spans="1:47" ht="15.6" x14ac:dyDescent="0.3">
      <c r="A195" s="73"/>
      <c r="B195" s="73"/>
      <c r="C195" s="73"/>
      <c r="D195" s="76"/>
      <c r="E195" s="76"/>
      <c r="F195" s="76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5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4"/>
      <c r="AU195" s="73"/>
    </row>
    <row r="196" spans="1:47" ht="15.6" x14ac:dyDescent="0.3">
      <c r="A196" s="73"/>
      <c r="B196" s="73"/>
      <c r="C196" s="73"/>
      <c r="D196" s="76"/>
      <c r="E196" s="76"/>
      <c r="F196" s="76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5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4"/>
      <c r="AU196" s="73"/>
    </row>
    <row r="197" spans="1:47" ht="15.6" x14ac:dyDescent="0.3">
      <c r="A197" s="73"/>
      <c r="B197" s="73"/>
      <c r="C197" s="73"/>
      <c r="D197" s="76"/>
      <c r="E197" s="76"/>
      <c r="F197" s="76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5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4"/>
      <c r="AU197" s="73"/>
    </row>
    <row r="198" spans="1:47" ht="15.6" x14ac:dyDescent="0.3">
      <c r="A198" s="73"/>
      <c r="B198" s="73"/>
      <c r="C198" s="73"/>
      <c r="D198" s="76"/>
      <c r="E198" s="76"/>
      <c r="F198" s="76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5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4"/>
      <c r="AU198" s="73"/>
    </row>
    <row r="199" spans="1:47" ht="15.6" x14ac:dyDescent="0.3">
      <c r="A199" s="73"/>
      <c r="B199" s="73"/>
      <c r="C199" s="73"/>
      <c r="D199" s="76"/>
      <c r="E199" s="76"/>
      <c r="F199" s="76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5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4"/>
      <c r="AU199" s="73"/>
    </row>
    <row r="200" spans="1:47" ht="15.6" x14ac:dyDescent="0.3">
      <c r="A200" s="73"/>
      <c r="B200" s="73"/>
      <c r="C200" s="73"/>
      <c r="D200" s="76"/>
      <c r="E200" s="76"/>
      <c r="F200" s="76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5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4"/>
      <c r="AU200" s="73"/>
    </row>
    <row r="201" spans="1:47" ht="15.6" x14ac:dyDescent="0.3">
      <c r="A201" s="73"/>
      <c r="B201" s="73"/>
      <c r="C201" s="73"/>
      <c r="D201" s="76"/>
      <c r="E201" s="76"/>
      <c r="F201" s="76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5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4"/>
      <c r="AU201" s="73"/>
    </row>
    <row r="202" spans="1:47" ht="15.6" x14ac:dyDescent="0.3">
      <c r="A202" s="73"/>
      <c r="B202" s="73"/>
      <c r="C202" s="73"/>
      <c r="D202" s="76"/>
      <c r="E202" s="76"/>
      <c r="F202" s="76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5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4"/>
      <c r="AU202" s="73"/>
    </row>
    <row r="203" spans="1:47" ht="15.6" x14ac:dyDescent="0.3">
      <c r="A203" s="73"/>
      <c r="B203" s="73"/>
      <c r="C203" s="73"/>
      <c r="D203" s="76"/>
      <c r="E203" s="76"/>
      <c r="F203" s="76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5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4"/>
      <c r="AU203" s="73"/>
    </row>
    <row r="204" spans="1:47" ht="15.6" x14ac:dyDescent="0.3">
      <c r="A204" s="73"/>
      <c r="B204" s="73"/>
      <c r="C204" s="73"/>
      <c r="D204" s="76"/>
      <c r="E204" s="76"/>
      <c r="F204" s="76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5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4"/>
      <c r="AU204" s="73"/>
    </row>
    <row r="205" spans="1:47" ht="15.6" x14ac:dyDescent="0.3">
      <c r="A205" s="73"/>
      <c r="B205" s="73"/>
      <c r="C205" s="73"/>
      <c r="D205" s="76"/>
      <c r="E205" s="76"/>
      <c r="F205" s="76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5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4"/>
      <c r="AU205" s="73"/>
    </row>
    <row r="206" spans="1:47" ht="15.6" x14ac:dyDescent="0.3">
      <c r="A206" s="73"/>
      <c r="B206" s="73"/>
      <c r="C206" s="73"/>
      <c r="D206" s="76"/>
      <c r="E206" s="76"/>
      <c r="F206" s="76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5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4"/>
      <c r="AU206" s="73"/>
    </row>
    <row r="207" spans="1:47" ht="15.6" x14ac:dyDescent="0.3">
      <c r="A207" s="73"/>
      <c r="B207" s="73"/>
      <c r="C207" s="73"/>
      <c r="D207" s="76"/>
      <c r="E207" s="76"/>
      <c r="F207" s="76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5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4"/>
      <c r="AU207" s="73"/>
    </row>
    <row r="208" spans="1:47" ht="15.6" x14ac:dyDescent="0.3">
      <c r="A208" s="73"/>
      <c r="B208" s="73"/>
      <c r="C208" s="73"/>
      <c r="D208" s="76"/>
      <c r="E208" s="76"/>
      <c r="F208" s="76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5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4"/>
      <c r="AU208" s="73"/>
    </row>
    <row r="209" spans="1:47" ht="15.6" x14ac:dyDescent="0.3">
      <c r="A209" s="73"/>
      <c r="B209" s="73"/>
      <c r="C209" s="73"/>
      <c r="D209" s="76"/>
      <c r="E209" s="76"/>
      <c r="F209" s="76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5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4"/>
      <c r="AU209" s="73"/>
    </row>
    <row r="210" spans="1:47" ht="15.6" x14ac:dyDescent="0.3">
      <c r="A210" s="73"/>
      <c r="B210" s="73"/>
      <c r="C210" s="73"/>
      <c r="D210" s="76"/>
      <c r="E210" s="76"/>
      <c r="F210" s="76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5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4"/>
      <c r="AU210" s="73"/>
    </row>
    <row r="211" spans="1:47" ht="15.6" x14ac:dyDescent="0.3">
      <c r="A211" s="73"/>
      <c r="B211" s="73"/>
      <c r="C211" s="73"/>
      <c r="D211" s="76"/>
      <c r="E211" s="76"/>
      <c r="F211" s="76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5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4"/>
      <c r="AU211" s="73"/>
    </row>
    <row r="212" spans="1:47" ht="15.6" x14ac:dyDescent="0.3">
      <c r="A212" s="73"/>
      <c r="B212" s="73"/>
      <c r="C212" s="73"/>
      <c r="D212" s="76"/>
      <c r="E212" s="76"/>
      <c r="F212" s="76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5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4"/>
      <c r="AU212" s="73"/>
    </row>
    <row r="213" spans="1:47" ht="15.6" x14ac:dyDescent="0.3">
      <c r="A213" s="73"/>
      <c r="B213" s="73"/>
      <c r="C213" s="73"/>
      <c r="D213" s="76"/>
      <c r="E213" s="76"/>
      <c r="F213" s="76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5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4"/>
      <c r="AU213" s="73"/>
    </row>
    <row r="214" spans="1:47" ht="15.6" x14ac:dyDescent="0.3">
      <c r="A214" s="73"/>
      <c r="B214" s="73"/>
      <c r="C214" s="73"/>
      <c r="D214" s="76"/>
      <c r="E214" s="76"/>
      <c r="F214" s="76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5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4"/>
      <c r="AU214" s="73"/>
    </row>
    <row r="215" spans="1:47" ht="15.6" x14ac:dyDescent="0.3">
      <c r="A215" s="73"/>
      <c r="B215" s="73"/>
      <c r="C215" s="73"/>
      <c r="D215" s="76"/>
      <c r="E215" s="76"/>
      <c r="F215" s="76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5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4"/>
      <c r="AU215" s="73"/>
    </row>
    <row r="216" spans="1:47" ht="15.6" x14ac:dyDescent="0.3">
      <c r="A216" s="73"/>
      <c r="B216" s="73"/>
      <c r="C216" s="73"/>
      <c r="D216" s="76"/>
      <c r="E216" s="76"/>
      <c r="F216" s="76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5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4"/>
      <c r="AU216" s="73"/>
    </row>
    <row r="217" spans="1:47" ht="15.6" x14ac:dyDescent="0.3">
      <c r="A217" s="73"/>
      <c r="B217" s="73"/>
      <c r="C217" s="73"/>
      <c r="D217" s="76"/>
      <c r="E217" s="76"/>
      <c r="F217" s="76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5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4"/>
      <c r="AU217" s="73"/>
    </row>
    <row r="218" spans="1:47" ht="15.6" x14ac:dyDescent="0.3">
      <c r="A218" s="73"/>
      <c r="B218" s="73"/>
      <c r="C218" s="73"/>
      <c r="D218" s="76"/>
      <c r="E218" s="76"/>
      <c r="F218" s="76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5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4"/>
      <c r="AU218" s="73"/>
    </row>
    <row r="219" spans="1:47" ht="15.6" x14ac:dyDescent="0.3">
      <c r="A219" s="73"/>
      <c r="B219" s="73"/>
      <c r="C219" s="73"/>
      <c r="D219" s="76"/>
      <c r="E219" s="76"/>
      <c r="F219" s="76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5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4"/>
      <c r="AU219" s="73"/>
    </row>
    <row r="220" spans="1:47" ht="15.6" x14ac:dyDescent="0.3">
      <c r="A220" s="73"/>
      <c r="B220" s="73"/>
      <c r="C220" s="73"/>
      <c r="D220" s="76"/>
      <c r="E220" s="76"/>
      <c r="F220" s="76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5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4"/>
      <c r="AU220" s="73"/>
    </row>
    <row r="221" spans="1:47" ht="15.6" x14ac:dyDescent="0.3">
      <c r="A221" s="73"/>
      <c r="B221" s="73"/>
      <c r="C221" s="73"/>
      <c r="D221" s="76"/>
      <c r="E221" s="76"/>
      <c r="F221" s="76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5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4"/>
      <c r="AU221" s="73"/>
    </row>
    <row r="222" spans="1:47" ht="15.6" x14ac:dyDescent="0.3">
      <c r="A222" s="73"/>
      <c r="B222" s="73"/>
      <c r="C222" s="73"/>
      <c r="D222" s="76"/>
      <c r="E222" s="76"/>
      <c r="F222" s="76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5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4"/>
      <c r="AU222" s="73"/>
    </row>
    <row r="223" spans="1:47" ht="15.6" x14ac:dyDescent="0.3">
      <c r="A223" s="73"/>
      <c r="B223" s="73"/>
      <c r="C223" s="73"/>
      <c r="D223" s="76"/>
      <c r="E223" s="76"/>
      <c r="F223" s="76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5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4"/>
      <c r="AU223" s="73"/>
    </row>
    <row r="224" spans="1:47" ht="15.6" x14ac:dyDescent="0.3">
      <c r="A224" s="73"/>
      <c r="B224" s="73"/>
      <c r="C224" s="73"/>
      <c r="D224" s="76"/>
      <c r="E224" s="76"/>
      <c r="F224" s="76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5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4"/>
      <c r="AU224" s="73"/>
    </row>
    <row r="225" spans="1:47" ht="15.6" x14ac:dyDescent="0.3">
      <c r="A225" s="73"/>
      <c r="B225" s="73"/>
      <c r="C225" s="73"/>
      <c r="D225" s="76"/>
      <c r="E225" s="76"/>
      <c r="F225" s="76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5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4"/>
      <c r="AU225" s="73"/>
    </row>
    <row r="226" spans="1:47" ht="15.6" x14ac:dyDescent="0.3">
      <c r="A226" s="73"/>
      <c r="B226" s="73"/>
      <c r="C226" s="73"/>
      <c r="D226" s="76"/>
      <c r="E226" s="76"/>
      <c r="F226" s="76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5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4"/>
      <c r="AU226" s="73"/>
    </row>
    <row r="227" spans="1:47" ht="15.6" x14ac:dyDescent="0.3">
      <c r="A227" s="73"/>
      <c r="B227" s="73"/>
      <c r="C227" s="73"/>
      <c r="D227" s="76"/>
      <c r="E227" s="76"/>
      <c r="F227" s="76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5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4"/>
      <c r="AU227" s="73"/>
    </row>
    <row r="228" spans="1:47" ht="15.6" x14ac:dyDescent="0.3">
      <c r="A228" s="73"/>
      <c r="B228" s="73"/>
      <c r="C228" s="73"/>
      <c r="D228" s="76"/>
      <c r="E228" s="76"/>
      <c r="F228" s="76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5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4"/>
      <c r="AU228" s="73"/>
    </row>
    <row r="229" spans="1:47" ht="15.6" x14ac:dyDescent="0.3">
      <c r="A229" s="73"/>
      <c r="B229" s="73"/>
      <c r="C229" s="73"/>
      <c r="D229" s="76"/>
      <c r="E229" s="76"/>
      <c r="F229" s="76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5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4"/>
      <c r="AU229" s="73"/>
    </row>
    <row r="230" spans="1:47" ht="15.6" x14ac:dyDescent="0.3">
      <c r="A230" s="73"/>
      <c r="B230" s="73"/>
      <c r="C230" s="73"/>
      <c r="D230" s="76"/>
      <c r="E230" s="76"/>
      <c r="F230" s="76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5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4"/>
      <c r="AU230" s="73"/>
    </row>
    <row r="231" spans="1:47" ht="15.6" x14ac:dyDescent="0.3">
      <c r="A231" s="73"/>
      <c r="B231" s="73"/>
      <c r="C231" s="73"/>
      <c r="D231" s="76"/>
      <c r="E231" s="76"/>
      <c r="F231" s="76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5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4"/>
      <c r="AU231" s="73"/>
    </row>
    <row r="232" spans="1:47" ht="15.6" x14ac:dyDescent="0.3">
      <c r="A232" s="73"/>
      <c r="B232" s="73"/>
      <c r="C232" s="73"/>
      <c r="D232" s="76"/>
      <c r="E232" s="76"/>
      <c r="F232" s="76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5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4"/>
      <c r="AU232" s="73"/>
    </row>
    <row r="233" spans="1:47" ht="15.6" x14ac:dyDescent="0.3">
      <c r="A233" s="73"/>
      <c r="B233" s="73"/>
      <c r="C233" s="73"/>
      <c r="D233" s="76"/>
      <c r="E233" s="76"/>
      <c r="F233" s="76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5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4"/>
      <c r="AU233" s="73"/>
    </row>
    <row r="234" spans="1:47" ht="15.6" x14ac:dyDescent="0.3">
      <c r="A234" s="73"/>
      <c r="B234" s="73"/>
      <c r="C234" s="73"/>
      <c r="D234" s="76"/>
      <c r="E234" s="76"/>
      <c r="F234" s="76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5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4"/>
      <c r="AU234" s="73"/>
    </row>
    <row r="235" spans="1:47" ht="15.6" x14ac:dyDescent="0.3">
      <c r="A235" s="73"/>
      <c r="B235" s="73"/>
      <c r="C235" s="73"/>
      <c r="D235" s="76"/>
      <c r="E235" s="76"/>
      <c r="F235" s="76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5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4"/>
      <c r="AU235" s="73"/>
    </row>
    <row r="236" spans="1:47" ht="15.6" x14ac:dyDescent="0.3">
      <c r="A236" s="73"/>
      <c r="B236" s="73"/>
      <c r="C236" s="73"/>
      <c r="D236" s="76"/>
      <c r="E236" s="76"/>
      <c r="F236" s="76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5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4"/>
      <c r="AU236" s="73"/>
    </row>
    <row r="237" spans="1:47" ht="15.6" x14ac:dyDescent="0.3">
      <c r="A237" s="73"/>
      <c r="B237" s="73"/>
      <c r="C237" s="73"/>
      <c r="D237" s="76"/>
      <c r="E237" s="76"/>
      <c r="F237" s="76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5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73"/>
      <c r="AS237" s="73"/>
      <c r="AT237" s="74"/>
      <c r="AU237" s="73"/>
    </row>
    <row r="238" spans="1:47" ht="15.6" x14ac:dyDescent="0.3">
      <c r="A238" s="73"/>
      <c r="B238" s="73"/>
      <c r="C238" s="73"/>
      <c r="D238" s="76"/>
      <c r="E238" s="76"/>
      <c r="F238" s="76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5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4"/>
      <c r="AU238" s="73"/>
    </row>
    <row r="239" spans="1:47" ht="15.6" x14ac:dyDescent="0.3">
      <c r="A239" s="73"/>
      <c r="B239" s="73"/>
      <c r="C239" s="73"/>
      <c r="D239" s="76"/>
      <c r="E239" s="76"/>
      <c r="F239" s="76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5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4"/>
      <c r="AU239" s="73"/>
    </row>
    <row r="240" spans="1:47" ht="15.6" x14ac:dyDescent="0.3">
      <c r="A240" s="73"/>
      <c r="B240" s="73"/>
      <c r="C240" s="73"/>
      <c r="D240" s="76"/>
      <c r="E240" s="76"/>
      <c r="F240" s="76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5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4"/>
      <c r="AU240" s="73"/>
    </row>
    <row r="241" spans="1:47" ht="15.6" x14ac:dyDescent="0.3">
      <c r="A241" s="73"/>
      <c r="B241" s="73"/>
      <c r="C241" s="73"/>
      <c r="D241" s="76"/>
      <c r="E241" s="76"/>
      <c r="F241" s="76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5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4"/>
      <c r="AU241" s="73"/>
    </row>
    <row r="242" spans="1:47" ht="15.6" x14ac:dyDescent="0.3">
      <c r="A242" s="73"/>
      <c r="B242" s="73"/>
      <c r="C242" s="73"/>
      <c r="D242" s="76"/>
      <c r="E242" s="76"/>
      <c r="F242" s="76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5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4"/>
      <c r="AU242" s="73"/>
    </row>
    <row r="243" spans="1:47" ht="15.6" x14ac:dyDescent="0.3">
      <c r="A243" s="73"/>
      <c r="B243" s="73"/>
      <c r="C243" s="73"/>
      <c r="D243" s="76"/>
      <c r="E243" s="76"/>
      <c r="F243" s="76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5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4"/>
      <c r="AU243" s="73"/>
    </row>
    <row r="244" spans="1:47" ht="15.6" x14ac:dyDescent="0.3">
      <c r="A244" s="73"/>
      <c r="B244" s="73"/>
      <c r="C244" s="73"/>
      <c r="D244" s="76"/>
      <c r="E244" s="76"/>
      <c r="F244" s="76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5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4"/>
      <c r="AU244" s="73"/>
    </row>
    <row r="245" spans="1:47" ht="15.6" x14ac:dyDescent="0.3">
      <c r="A245" s="73"/>
      <c r="B245" s="73"/>
      <c r="C245" s="73"/>
      <c r="D245" s="76"/>
      <c r="E245" s="76"/>
      <c r="F245" s="76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5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4"/>
      <c r="AU245" s="73"/>
    </row>
    <row r="246" spans="1:47" ht="15.6" x14ac:dyDescent="0.3">
      <c r="A246" s="73"/>
      <c r="B246" s="73"/>
      <c r="C246" s="73"/>
      <c r="D246" s="76"/>
      <c r="E246" s="76"/>
      <c r="F246" s="76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5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73"/>
      <c r="AS246" s="73"/>
      <c r="AT246" s="74"/>
      <c r="AU246" s="73"/>
    </row>
    <row r="247" spans="1:47" ht="15.6" x14ac:dyDescent="0.3">
      <c r="A247" s="73"/>
      <c r="B247" s="73"/>
      <c r="C247" s="73"/>
      <c r="D247" s="76"/>
      <c r="E247" s="76"/>
      <c r="F247" s="76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5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4"/>
      <c r="AU247" s="73"/>
    </row>
    <row r="248" spans="1:47" ht="15.6" x14ac:dyDescent="0.3">
      <c r="A248" s="73"/>
      <c r="B248" s="73"/>
      <c r="C248" s="73"/>
      <c r="D248" s="76"/>
      <c r="E248" s="76"/>
      <c r="F248" s="76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5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4"/>
      <c r="AU248" s="73"/>
    </row>
    <row r="249" spans="1:47" ht="15.6" x14ac:dyDescent="0.3">
      <c r="A249" s="73"/>
      <c r="B249" s="73"/>
      <c r="C249" s="73"/>
      <c r="D249" s="76"/>
      <c r="E249" s="76"/>
      <c r="F249" s="76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5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4"/>
      <c r="AU249" s="73"/>
    </row>
    <row r="250" spans="1:47" ht="15.6" x14ac:dyDescent="0.3">
      <c r="A250" s="73"/>
      <c r="B250" s="73"/>
      <c r="C250" s="73"/>
      <c r="D250" s="76"/>
      <c r="E250" s="76"/>
      <c r="F250" s="76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5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  <c r="AS250" s="73"/>
      <c r="AT250" s="74"/>
      <c r="AU250" s="73"/>
    </row>
    <row r="251" spans="1:47" ht="15.6" x14ac:dyDescent="0.3">
      <c r="A251" s="73"/>
      <c r="B251" s="73"/>
      <c r="C251" s="73"/>
      <c r="D251" s="76"/>
      <c r="E251" s="76"/>
      <c r="F251" s="76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5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4"/>
      <c r="AU251" s="73"/>
    </row>
    <row r="252" spans="1:47" ht="15.6" x14ac:dyDescent="0.3">
      <c r="A252" s="73"/>
      <c r="B252" s="73"/>
      <c r="C252" s="73"/>
      <c r="D252" s="76"/>
      <c r="E252" s="76"/>
      <c r="F252" s="76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5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3"/>
      <c r="AS252" s="73"/>
      <c r="AT252" s="74"/>
      <c r="AU252" s="73"/>
    </row>
    <row r="253" spans="1:47" ht="15.6" x14ac:dyDescent="0.3">
      <c r="A253" s="73"/>
      <c r="B253" s="73"/>
      <c r="C253" s="73"/>
      <c r="D253" s="76"/>
      <c r="E253" s="76"/>
      <c r="F253" s="76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5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4"/>
      <c r="AU253" s="73"/>
    </row>
    <row r="254" spans="1:47" ht="15.6" x14ac:dyDescent="0.3">
      <c r="A254" s="73"/>
      <c r="B254" s="73"/>
      <c r="C254" s="73"/>
      <c r="D254" s="76"/>
      <c r="E254" s="76"/>
      <c r="F254" s="76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5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4"/>
      <c r="AU254" s="73"/>
    </row>
    <row r="255" spans="1:47" ht="15.6" x14ac:dyDescent="0.3">
      <c r="A255" s="73"/>
      <c r="B255" s="73"/>
      <c r="C255" s="73"/>
      <c r="D255" s="76"/>
      <c r="E255" s="76"/>
      <c r="F255" s="76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5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4"/>
      <c r="AU255" s="73"/>
    </row>
    <row r="256" spans="1:47" ht="15.6" x14ac:dyDescent="0.3">
      <c r="A256" s="73"/>
      <c r="B256" s="73"/>
      <c r="C256" s="73"/>
      <c r="D256" s="76"/>
      <c r="E256" s="76"/>
      <c r="F256" s="76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5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4"/>
      <c r="AU256" s="73"/>
    </row>
    <row r="257" spans="1:47" ht="15.6" x14ac:dyDescent="0.3">
      <c r="A257" s="73"/>
      <c r="B257" s="73"/>
      <c r="C257" s="73"/>
      <c r="D257" s="76"/>
      <c r="E257" s="76"/>
      <c r="F257" s="76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5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4"/>
      <c r="AU257" s="73"/>
    </row>
    <row r="258" spans="1:47" ht="15.6" x14ac:dyDescent="0.3">
      <c r="A258" s="73"/>
      <c r="B258" s="73"/>
      <c r="C258" s="73"/>
      <c r="D258" s="76"/>
      <c r="E258" s="76"/>
      <c r="F258" s="76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5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4"/>
      <c r="AU258" s="73"/>
    </row>
    <row r="259" spans="1:47" ht="15.6" x14ac:dyDescent="0.3">
      <c r="A259" s="73"/>
      <c r="B259" s="73"/>
      <c r="C259" s="73"/>
      <c r="D259" s="76"/>
      <c r="E259" s="76"/>
      <c r="F259" s="76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5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4"/>
      <c r="AU259" s="73"/>
    </row>
    <row r="260" spans="1:47" ht="15.6" x14ac:dyDescent="0.3">
      <c r="A260" s="73"/>
      <c r="B260" s="73"/>
      <c r="C260" s="73"/>
      <c r="D260" s="76"/>
      <c r="E260" s="76"/>
      <c r="F260" s="76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5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4"/>
      <c r="AU260" s="73"/>
    </row>
    <row r="261" spans="1:47" ht="15.6" x14ac:dyDescent="0.3">
      <c r="A261" s="73"/>
      <c r="B261" s="73"/>
      <c r="C261" s="73"/>
      <c r="D261" s="76"/>
      <c r="E261" s="76"/>
      <c r="F261" s="76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5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4"/>
      <c r="AU261" s="73"/>
    </row>
    <row r="262" spans="1:47" ht="15.6" x14ac:dyDescent="0.3">
      <c r="A262" s="73"/>
      <c r="B262" s="73"/>
      <c r="C262" s="73"/>
      <c r="D262" s="76"/>
      <c r="E262" s="76"/>
      <c r="F262" s="76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5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4"/>
      <c r="AU262" s="73"/>
    </row>
    <row r="263" spans="1:47" ht="15.6" x14ac:dyDescent="0.3">
      <c r="A263" s="73"/>
      <c r="B263" s="73"/>
      <c r="C263" s="73"/>
      <c r="D263" s="76"/>
      <c r="E263" s="76"/>
      <c r="F263" s="76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5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4"/>
      <c r="AU263" s="73"/>
    </row>
    <row r="264" spans="1:47" ht="15.6" x14ac:dyDescent="0.3">
      <c r="A264" s="73"/>
      <c r="B264" s="73"/>
      <c r="C264" s="73"/>
      <c r="D264" s="76"/>
      <c r="E264" s="76"/>
      <c r="F264" s="76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5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4"/>
      <c r="AU264" s="73"/>
    </row>
    <row r="265" spans="1:47" ht="15.6" x14ac:dyDescent="0.3">
      <c r="A265" s="73"/>
      <c r="B265" s="73"/>
      <c r="C265" s="73"/>
      <c r="D265" s="76"/>
      <c r="E265" s="76"/>
      <c r="F265" s="76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5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4"/>
      <c r="AU265" s="73"/>
    </row>
    <row r="266" spans="1:47" ht="15.6" x14ac:dyDescent="0.3">
      <c r="A266" s="73"/>
      <c r="B266" s="73"/>
      <c r="C266" s="73"/>
      <c r="D266" s="76"/>
      <c r="E266" s="76"/>
      <c r="F266" s="76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5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73"/>
      <c r="AS266" s="73"/>
      <c r="AT266" s="74"/>
      <c r="AU266" s="73"/>
    </row>
    <row r="267" spans="1:47" ht="15.6" x14ac:dyDescent="0.3">
      <c r="A267" s="73"/>
      <c r="B267" s="73"/>
      <c r="C267" s="73"/>
      <c r="D267" s="76"/>
      <c r="E267" s="76"/>
      <c r="F267" s="76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5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4"/>
      <c r="AU267" s="73"/>
    </row>
    <row r="268" spans="1:47" ht="15.6" x14ac:dyDescent="0.3">
      <c r="A268" s="73"/>
      <c r="B268" s="73"/>
      <c r="C268" s="73"/>
      <c r="D268" s="76"/>
      <c r="E268" s="76"/>
      <c r="F268" s="76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5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4"/>
      <c r="AU268" s="73"/>
    </row>
    <row r="269" spans="1:47" ht="15.6" x14ac:dyDescent="0.3">
      <c r="A269" s="73"/>
      <c r="B269" s="73"/>
      <c r="C269" s="73"/>
      <c r="D269" s="76"/>
      <c r="E269" s="76"/>
      <c r="F269" s="76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5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4"/>
      <c r="AU269" s="73"/>
    </row>
  </sheetData>
  <mergeCells count="2">
    <mergeCell ref="N2:S2"/>
    <mergeCell ref="AE2:AJ2"/>
  </mergeCells>
  <conditionalFormatting sqref="J68:J77 M23:M77 J5:J66 M5:M21">
    <cfRule type="cellIs" dxfId="0" priority="1" stopIfTrue="1" operator="equal">
      <formula>"No"</formula>
    </cfRule>
  </conditionalFormatting>
  <pageMargins left="0.43" right="0.75" top="0.7" bottom="0.63" header="0.5" footer="0.5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AR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88671875" defaultRowHeight="14.4" x14ac:dyDescent="0.3"/>
  <cols>
    <col min="1" max="1" width="12" customWidth="1"/>
    <col min="2" max="2" width="0.5546875" style="147" customWidth="1"/>
    <col min="3" max="3" width="7.109375" customWidth="1"/>
    <col min="4" max="4" width="7.44140625" customWidth="1"/>
    <col min="5" max="5" width="8.33203125" customWidth="1"/>
    <col min="6" max="6" width="7.6640625" customWidth="1"/>
    <col min="7" max="7" width="7" customWidth="1"/>
    <col min="8" max="8" width="0.88671875" style="39" customWidth="1"/>
    <col min="9" max="9" width="6.109375" style="39" customWidth="1"/>
    <col min="10" max="10" width="6.88671875" style="39" customWidth="1"/>
    <col min="11" max="11" width="6.44140625" style="39" customWidth="1"/>
    <col min="12" max="12" width="6" customWidth="1"/>
    <col min="13" max="13" width="6.109375" customWidth="1"/>
    <col min="14" max="14" width="6.33203125" customWidth="1"/>
    <col min="15" max="15" width="0.88671875" style="147" customWidth="1"/>
    <col min="16" max="16" width="4.33203125" customWidth="1"/>
    <col min="17" max="18" width="4.44140625" customWidth="1"/>
    <col min="19" max="19" width="8.44140625" customWidth="1"/>
    <col min="20" max="20" width="1" style="147" customWidth="1"/>
    <col min="21" max="22" width="5.6640625" customWidth="1"/>
    <col min="23" max="23" width="0.88671875" customWidth="1"/>
    <col min="24" max="24" width="5.33203125" style="148" customWidth="1"/>
    <col min="25" max="25" width="7.44140625" style="148" customWidth="1"/>
    <col min="26" max="26" width="0.6640625" style="147" customWidth="1"/>
    <col min="27" max="27" width="11.109375" customWidth="1"/>
    <col min="28" max="28" width="5.44140625" customWidth="1"/>
    <col min="29" max="29" width="6" customWidth="1"/>
    <col min="30" max="30" width="7.44140625" customWidth="1"/>
    <col min="31" max="31" width="9.109375" customWidth="1"/>
    <col min="32" max="32" width="7.44140625" customWidth="1"/>
    <col min="33" max="33" width="8.109375" customWidth="1"/>
    <col min="34" max="35" width="9" customWidth="1"/>
    <col min="36" max="36" width="7.44140625" customWidth="1"/>
    <col min="37" max="37" width="1.109375" customWidth="1"/>
    <col min="38" max="38" width="8" customWidth="1"/>
    <col min="39" max="39" width="9.6640625" customWidth="1"/>
    <col min="40" max="40" width="9.109375" customWidth="1"/>
    <col min="41" max="41" width="1.33203125" customWidth="1"/>
    <col min="44" max="44" width="11.33203125" customWidth="1"/>
  </cols>
  <sheetData>
    <row r="1" spans="1:44" ht="18" x14ac:dyDescent="0.35">
      <c r="A1" s="259" t="s">
        <v>386</v>
      </c>
      <c r="C1" s="413" t="s">
        <v>387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AA1" s="424" t="s">
        <v>388</v>
      </c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426"/>
    </row>
    <row r="2" spans="1:44" ht="3.75" customHeight="1" x14ac:dyDescent="0.3"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200"/>
    </row>
    <row r="3" spans="1:44" x14ac:dyDescent="0.3">
      <c r="A3" s="2"/>
      <c r="C3" s="427" t="s">
        <v>166</v>
      </c>
      <c r="D3" s="427"/>
      <c r="E3" s="427"/>
      <c r="F3" s="427"/>
      <c r="G3" s="427"/>
      <c r="H3" s="258"/>
      <c r="I3" s="433" t="s">
        <v>389</v>
      </c>
      <c r="J3" s="433"/>
      <c r="K3" s="433"/>
      <c r="L3" s="433"/>
      <c r="M3" s="433"/>
      <c r="N3" s="433"/>
      <c r="O3" s="166"/>
      <c r="P3" s="427" t="s">
        <v>390</v>
      </c>
      <c r="Q3" s="427"/>
      <c r="R3" s="427"/>
      <c r="S3" s="427"/>
      <c r="T3" s="257"/>
      <c r="U3" s="445" t="s">
        <v>391</v>
      </c>
      <c r="V3" s="446"/>
      <c r="X3" s="449" t="s">
        <v>392</v>
      </c>
      <c r="Y3" s="449"/>
      <c r="Z3" s="256"/>
      <c r="AA3" s="427" t="s">
        <v>393</v>
      </c>
      <c r="AB3" s="427"/>
      <c r="AC3" s="427"/>
      <c r="AD3" s="427"/>
      <c r="AE3" s="427"/>
      <c r="AF3" s="427"/>
      <c r="AG3" s="427"/>
      <c r="AH3" s="427"/>
      <c r="AI3" s="427"/>
      <c r="AJ3" s="427"/>
      <c r="AK3" s="39"/>
      <c r="AL3" s="427" t="s">
        <v>394</v>
      </c>
      <c r="AM3" s="427"/>
      <c r="AN3" s="427"/>
      <c r="AO3" s="39"/>
      <c r="AP3" s="421" t="s">
        <v>115</v>
      </c>
      <c r="AQ3" s="422"/>
      <c r="AR3" s="423"/>
    </row>
    <row r="4" spans="1:44" ht="29.25" customHeight="1" x14ac:dyDescent="0.3">
      <c r="A4" s="255"/>
      <c r="B4" s="254"/>
      <c r="C4" s="251" t="s">
        <v>395</v>
      </c>
      <c r="D4" s="450" t="s">
        <v>396</v>
      </c>
      <c r="E4" s="450"/>
      <c r="F4" s="432" t="s">
        <v>397</v>
      </c>
      <c r="G4" s="432"/>
      <c r="H4" s="166"/>
      <c r="I4" s="434" t="s">
        <v>398</v>
      </c>
      <c r="J4" s="435"/>
      <c r="K4" s="436"/>
      <c r="L4" s="437" t="s">
        <v>395</v>
      </c>
      <c r="M4" s="438"/>
      <c r="N4" s="253" t="s">
        <v>396</v>
      </c>
      <c r="O4" s="166"/>
      <c r="P4" s="252" t="s">
        <v>398</v>
      </c>
      <c r="Q4" s="251" t="s">
        <v>399</v>
      </c>
      <c r="R4" s="250" t="s">
        <v>396</v>
      </c>
      <c r="S4" s="249" t="s">
        <v>397</v>
      </c>
      <c r="T4" s="161"/>
      <c r="U4" s="447"/>
      <c r="V4" s="448"/>
      <c r="X4" s="220"/>
      <c r="Y4" s="220"/>
      <c r="Z4" s="219"/>
      <c r="AA4" s="39"/>
      <c r="AB4" s="414" t="s">
        <v>400</v>
      </c>
      <c r="AC4" s="415"/>
      <c r="AD4" s="415"/>
      <c r="AE4" s="415"/>
      <c r="AF4" s="415"/>
      <c r="AG4" s="415"/>
      <c r="AH4" s="415"/>
      <c r="AI4" s="415"/>
      <c r="AJ4" s="416"/>
      <c r="AK4" s="39"/>
      <c r="AL4" s="431" t="s">
        <v>401</v>
      </c>
      <c r="AM4" s="431"/>
      <c r="AN4" s="431"/>
      <c r="AO4" s="39"/>
      <c r="AP4" s="217" t="s">
        <v>402</v>
      </c>
      <c r="AQ4" s="217" t="s">
        <v>403</v>
      </c>
      <c r="AR4" s="248" t="s">
        <v>404</v>
      </c>
    </row>
    <row r="5" spans="1:44" ht="55.2" x14ac:dyDescent="0.3">
      <c r="A5" s="218" t="s">
        <v>364</v>
      </c>
      <c r="B5" s="232"/>
      <c r="C5" s="228" t="s">
        <v>405</v>
      </c>
      <c r="D5" s="217" t="s">
        <v>406</v>
      </c>
      <c r="E5" s="217" t="s">
        <v>407</v>
      </c>
      <c r="F5" s="246" t="s">
        <v>408</v>
      </c>
      <c r="G5" s="246" t="s">
        <v>409</v>
      </c>
      <c r="I5" s="247" t="s">
        <v>410</v>
      </c>
      <c r="J5" s="247" t="s">
        <v>411</v>
      </c>
      <c r="K5" s="247" t="s">
        <v>412</v>
      </c>
      <c r="L5" s="228" t="s">
        <v>413</v>
      </c>
      <c r="M5" s="228" t="s">
        <v>414</v>
      </c>
      <c r="N5" s="217" t="s">
        <v>415</v>
      </c>
      <c r="O5" s="226"/>
      <c r="P5" s="247"/>
      <c r="Q5" s="228"/>
      <c r="R5" s="217"/>
      <c r="S5" s="246"/>
      <c r="T5" s="226"/>
      <c r="U5" s="245" t="s">
        <v>416</v>
      </c>
      <c r="V5" s="245" t="s">
        <v>63</v>
      </c>
      <c r="X5" s="220" t="s">
        <v>417</v>
      </c>
      <c r="Y5" s="244" t="s">
        <v>418</v>
      </c>
      <c r="Z5" s="219"/>
      <c r="AA5" s="218" t="s">
        <v>419</v>
      </c>
      <c r="AB5" s="217" t="s">
        <v>420</v>
      </c>
      <c r="AC5" s="217" t="s">
        <v>421</v>
      </c>
      <c r="AD5" s="243" t="s">
        <v>422</v>
      </c>
      <c r="AE5" s="217" t="s">
        <v>423</v>
      </c>
      <c r="AF5" s="216" t="s">
        <v>424</v>
      </c>
      <c r="AG5" s="216" t="s">
        <v>425</v>
      </c>
      <c r="AH5" s="217" t="s">
        <v>426</v>
      </c>
      <c r="AI5" s="217" t="s">
        <v>427</v>
      </c>
      <c r="AJ5" s="217" t="s">
        <v>428</v>
      </c>
      <c r="AK5" s="39"/>
      <c r="AL5" s="242" t="s">
        <v>429</v>
      </c>
      <c r="AM5" s="242" t="s">
        <v>430</v>
      </c>
      <c r="AN5" s="214" t="s">
        <v>431</v>
      </c>
      <c r="AO5" s="39"/>
      <c r="AP5" s="204"/>
      <c r="AQ5" s="204"/>
      <c r="AR5" s="204"/>
    </row>
    <row r="6" spans="1:44" x14ac:dyDescent="0.3">
      <c r="A6" s="196" t="s">
        <v>432</v>
      </c>
      <c r="B6" s="161"/>
      <c r="C6" s="66">
        <v>5</v>
      </c>
      <c r="D6" s="239">
        <v>5</v>
      </c>
      <c r="E6" s="239">
        <v>20</v>
      </c>
      <c r="F6" s="241">
        <v>10</v>
      </c>
      <c r="G6" s="241" t="s">
        <v>433</v>
      </c>
      <c r="H6" s="163"/>
      <c r="I6" s="240">
        <v>10</v>
      </c>
      <c r="J6" s="240">
        <v>10</v>
      </c>
      <c r="K6" s="240">
        <v>10</v>
      </c>
      <c r="L6" s="66">
        <v>5</v>
      </c>
      <c r="M6" s="66">
        <v>5</v>
      </c>
      <c r="N6" s="239">
        <v>5</v>
      </c>
      <c r="P6" s="238"/>
      <c r="Q6" s="13"/>
      <c r="R6" s="204"/>
      <c r="S6" s="237"/>
      <c r="U6" s="236"/>
      <c r="V6" s="236"/>
      <c r="X6" s="206"/>
      <c r="Y6" s="206" t="s">
        <v>434</v>
      </c>
      <c r="AA6" s="196" t="s">
        <v>432</v>
      </c>
      <c r="AB6" s="204"/>
      <c r="AC6" s="204"/>
      <c r="AD6" s="204"/>
      <c r="AE6" s="235"/>
      <c r="AF6" s="235"/>
      <c r="AG6" s="235"/>
      <c r="AH6" s="235"/>
      <c r="AI6" s="235"/>
      <c r="AJ6" s="204"/>
      <c r="AK6" s="39"/>
      <c r="AL6" s="63"/>
      <c r="AM6" s="63"/>
      <c r="AN6" s="234"/>
      <c r="AO6" s="39"/>
      <c r="AP6" s="216" t="s">
        <v>435</v>
      </c>
      <c r="AQ6" s="216" t="s">
        <v>435</v>
      </c>
      <c r="AR6" s="233" t="s">
        <v>435</v>
      </c>
    </row>
    <row r="7" spans="1:44" ht="28.8" x14ac:dyDescent="0.3">
      <c r="A7" s="218" t="s">
        <v>436</v>
      </c>
      <c r="B7" s="232"/>
      <c r="C7" s="224">
        <v>36</v>
      </c>
      <c r="D7" s="216">
        <v>36</v>
      </c>
      <c r="E7" s="231">
        <v>72</v>
      </c>
      <c r="F7" s="223">
        <v>48</v>
      </c>
      <c r="G7" s="230">
        <v>12</v>
      </c>
      <c r="I7" s="229">
        <v>36</v>
      </c>
      <c r="J7" s="229">
        <v>36</v>
      </c>
      <c r="K7" s="229">
        <v>72</v>
      </c>
      <c r="L7" s="228">
        <v>36</v>
      </c>
      <c r="M7" s="228">
        <v>36</v>
      </c>
      <c r="N7" s="227">
        <v>18</v>
      </c>
      <c r="O7" s="226"/>
      <c r="P7" s="225">
        <v>24</v>
      </c>
      <c r="Q7" s="224">
        <v>18</v>
      </c>
      <c r="R7" s="216">
        <v>24</v>
      </c>
      <c r="S7" s="223">
        <v>48</v>
      </c>
      <c r="T7" s="222"/>
      <c r="U7" s="221">
        <v>1</v>
      </c>
      <c r="V7" s="221">
        <v>1</v>
      </c>
      <c r="X7" s="220"/>
      <c r="Y7" s="220"/>
      <c r="Z7" s="219"/>
      <c r="AA7" s="218" t="s">
        <v>436</v>
      </c>
      <c r="AB7" s="216" t="s">
        <v>437</v>
      </c>
      <c r="AC7" s="216" t="s">
        <v>435</v>
      </c>
      <c r="AD7" s="216" t="s">
        <v>435</v>
      </c>
      <c r="AE7" s="217" t="s">
        <v>438</v>
      </c>
      <c r="AF7" s="216" t="s">
        <v>438</v>
      </c>
      <c r="AG7" s="216" t="s">
        <v>438</v>
      </c>
      <c r="AH7" s="216" t="s">
        <v>438</v>
      </c>
      <c r="AI7" s="216" t="s">
        <v>438</v>
      </c>
      <c r="AJ7" s="216" t="s">
        <v>438</v>
      </c>
      <c r="AK7" s="39"/>
      <c r="AL7" s="214" t="s">
        <v>435</v>
      </c>
      <c r="AM7" s="215" t="s">
        <v>435</v>
      </c>
      <c r="AN7" s="214" t="s">
        <v>435</v>
      </c>
      <c r="AO7" s="39"/>
      <c r="AP7" s="202"/>
      <c r="AQ7" s="202"/>
      <c r="AR7" s="204"/>
    </row>
    <row r="8" spans="1:44" ht="17.25" customHeight="1" x14ac:dyDescent="0.3">
      <c r="A8" s="205"/>
      <c r="B8" s="213"/>
      <c r="C8" s="210"/>
      <c r="D8" s="202"/>
      <c r="E8" s="202" t="s">
        <v>439</v>
      </c>
      <c r="F8" s="209" t="s">
        <v>439</v>
      </c>
      <c r="G8" s="209" t="s">
        <v>440</v>
      </c>
      <c r="I8" s="212"/>
      <c r="J8" s="212"/>
      <c r="K8" s="212"/>
      <c r="L8" s="210"/>
      <c r="M8" s="210"/>
      <c r="N8" s="202"/>
      <c r="O8" s="208"/>
      <c r="P8" s="211"/>
      <c r="Q8" s="210"/>
      <c r="R8" s="202"/>
      <c r="S8" s="209"/>
      <c r="T8" s="208"/>
      <c r="U8" s="207" t="s">
        <v>417</v>
      </c>
      <c r="V8" s="207" t="s">
        <v>417</v>
      </c>
      <c r="X8" s="206"/>
      <c r="Y8" s="206"/>
      <c r="AA8" s="205"/>
      <c r="AB8" s="202"/>
      <c r="AC8" s="202"/>
      <c r="AD8" s="204"/>
      <c r="AE8" s="203"/>
      <c r="AF8" s="202" t="s">
        <v>441</v>
      </c>
      <c r="AG8" s="202" t="s">
        <v>441</v>
      </c>
      <c r="AH8" s="202"/>
      <c r="AI8" s="202"/>
      <c r="AJ8" s="202" t="s">
        <v>391</v>
      </c>
      <c r="AK8" s="39"/>
      <c r="AL8" s="201"/>
      <c r="AM8" s="201"/>
      <c r="AN8" s="63"/>
      <c r="AO8" s="39"/>
      <c r="AP8" s="39"/>
      <c r="AQ8" s="39"/>
      <c r="AR8" s="200"/>
    </row>
    <row r="9" spans="1:44" ht="3.75" customHeight="1" x14ac:dyDescent="0.3">
      <c r="I9"/>
      <c r="J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2">
        <v>2</v>
      </c>
      <c r="AQ9" s="199">
        <v>0</v>
      </c>
      <c r="AR9" s="2"/>
    </row>
    <row r="10" spans="1:44" x14ac:dyDescent="0.3">
      <c r="A10" s="196"/>
      <c r="B10" s="161"/>
      <c r="C10" s="195"/>
      <c r="D10" s="195"/>
      <c r="E10" s="195"/>
      <c r="F10" s="195"/>
      <c r="G10" s="195"/>
      <c r="H10" s="185"/>
      <c r="I10" s="193"/>
      <c r="J10" s="193"/>
      <c r="K10" s="193"/>
      <c r="L10" s="193"/>
      <c r="M10" s="193"/>
      <c r="N10" s="193"/>
      <c r="O10" s="190"/>
      <c r="P10" s="195"/>
      <c r="Q10" s="195"/>
      <c r="R10" s="195"/>
      <c r="S10" s="195"/>
      <c r="T10" s="190"/>
      <c r="U10" s="193"/>
      <c r="V10" s="193"/>
      <c r="W10" s="155"/>
      <c r="X10" s="198"/>
      <c r="Y10" s="197"/>
      <c r="AA10" s="196"/>
      <c r="AB10" s="195"/>
      <c r="AC10" s="195"/>
      <c r="AD10" s="195"/>
      <c r="AE10" s="195"/>
      <c r="AF10" s="195"/>
      <c r="AG10" s="195"/>
      <c r="AH10" s="195"/>
      <c r="AI10" s="195"/>
      <c r="AJ10" s="195"/>
      <c r="AK10" s="185"/>
      <c r="AL10" s="195"/>
      <c r="AM10" s="195"/>
      <c r="AN10" s="195"/>
      <c r="AO10" s="185"/>
      <c r="AP10" s="193"/>
      <c r="AQ10" s="194"/>
      <c r="AR10" s="193"/>
    </row>
    <row r="11" spans="1:44" x14ac:dyDescent="0.3">
      <c r="A11" s="191"/>
      <c r="B11" s="161"/>
      <c r="C11" s="171"/>
      <c r="D11" s="171"/>
      <c r="E11" s="171"/>
      <c r="F11" s="171"/>
      <c r="G11" s="171"/>
      <c r="H11" s="185"/>
      <c r="I11" s="171"/>
      <c r="J11" s="171"/>
      <c r="K11" s="171"/>
      <c r="L11" s="171"/>
      <c r="M11" s="171"/>
      <c r="N11" s="171"/>
      <c r="O11" s="190"/>
      <c r="P11" s="171"/>
      <c r="Q11" s="171"/>
      <c r="R11" s="171"/>
      <c r="S11" s="171"/>
      <c r="T11" s="190"/>
      <c r="U11" s="171"/>
      <c r="V11" s="171"/>
      <c r="W11" s="155"/>
      <c r="X11" s="178"/>
      <c r="Y11" s="192"/>
      <c r="AA11" s="191"/>
      <c r="AB11" s="171"/>
      <c r="AC11" s="171"/>
      <c r="AD11" s="171"/>
      <c r="AE11" s="171"/>
      <c r="AF11" s="171"/>
      <c r="AG11" s="171"/>
      <c r="AH11" s="171"/>
      <c r="AI11" s="171"/>
      <c r="AJ11" s="171"/>
      <c r="AK11" s="185"/>
      <c r="AL11" s="171"/>
      <c r="AM11" s="171"/>
      <c r="AN11" s="171"/>
      <c r="AO11" s="185"/>
      <c r="AP11" s="171"/>
      <c r="AQ11" s="174"/>
      <c r="AR11" s="171"/>
    </row>
    <row r="12" spans="1:44" x14ac:dyDescent="0.3">
      <c r="A12" s="196"/>
      <c r="B12" s="161"/>
      <c r="C12" s="195"/>
      <c r="D12" s="195"/>
      <c r="E12" s="193"/>
      <c r="F12" s="195"/>
      <c r="G12" s="195"/>
      <c r="H12" s="185"/>
      <c r="I12" s="193"/>
      <c r="J12" s="195"/>
      <c r="K12" s="195"/>
      <c r="L12" s="195"/>
      <c r="M12" s="195"/>
      <c r="N12" s="195"/>
      <c r="O12" s="190"/>
      <c r="P12" s="195"/>
      <c r="Q12" s="195"/>
      <c r="R12" s="195"/>
      <c r="S12" s="195"/>
      <c r="T12" s="190"/>
      <c r="U12" s="195"/>
      <c r="V12" s="195"/>
      <c r="W12" s="155"/>
      <c r="X12" s="198"/>
      <c r="Y12" s="197"/>
      <c r="AA12" s="196"/>
      <c r="AB12" s="195"/>
      <c r="AC12" s="195"/>
      <c r="AD12" s="195"/>
      <c r="AE12" s="195"/>
      <c r="AF12" s="195"/>
      <c r="AG12" s="195"/>
      <c r="AH12" s="195"/>
      <c r="AI12" s="195"/>
      <c r="AJ12" s="195"/>
      <c r="AK12" s="185"/>
      <c r="AL12" s="195"/>
      <c r="AM12" s="195"/>
      <c r="AN12" s="195"/>
      <c r="AO12" s="185"/>
      <c r="AP12" s="193"/>
      <c r="AQ12" s="194"/>
      <c r="AR12" s="193"/>
    </row>
    <row r="13" spans="1:44" x14ac:dyDescent="0.3">
      <c r="A13" s="191"/>
      <c r="B13" s="161"/>
      <c r="C13" s="171"/>
      <c r="D13" s="171"/>
      <c r="E13" s="171"/>
      <c r="F13" s="171"/>
      <c r="G13" s="171"/>
      <c r="H13" s="185"/>
      <c r="I13" s="171"/>
      <c r="J13" s="171"/>
      <c r="K13" s="171"/>
      <c r="L13" s="171"/>
      <c r="M13" s="171"/>
      <c r="N13" s="171"/>
      <c r="O13" s="190"/>
      <c r="P13" s="171"/>
      <c r="Q13" s="171"/>
      <c r="R13" s="171"/>
      <c r="S13" s="171"/>
      <c r="T13" s="190"/>
      <c r="U13" s="171"/>
      <c r="V13" s="171"/>
      <c r="W13" s="155"/>
      <c r="X13" s="178"/>
      <c r="Y13" s="192"/>
      <c r="AA13" s="191"/>
      <c r="AB13" s="171"/>
      <c r="AC13" s="171"/>
      <c r="AD13" s="171"/>
      <c r="AE13" s="171"/>
      <c r="AF13" s="171"/>
      <c r="AG13" s="171"/>
      <c r="AH13" s="171"/>
      <c r="AI13" s="171"/>
      <c r="AJ13" s="171"/>
      <c r="AK13" s="185"/>
      <c r="AL13" s="171"/>
      <c r="AM13" s="171"/>
      <c r="AN13" s="171"/>
      <c r="AO13" s="183"/>
      <c r="AP13" s="171"/>
      <c r="AQ13" s="174"/>
      <c r="AR13" s="171"/>
    </row>
    <row r="14" spans="1:44" x14ac:dyDescent="0.3">
      <c r="A14" s="186"/>
      <c r="B14" s="161"/>
      <c r="C14" s="181"/>
      <c r="D14" s="181"/>
      <c r="E14" s="181"/>
      <c r="F14" s="181"/>
      <c r="G14" s="181"/>
      <c r="H14" s="185"/>
      <c r="I14" s="181"/>
      <c r="J14" s="181"/>
      <c r="K14" s="189"/>
      <c r="L14" s="189"/>
      <c r="M14" s="189"/>
      <c r="N14" s="181"/>
      <c r="O14" s="190"/>
      <c r="P14" s="181"/>
      <c r="Q14" s="181"/>
      <c r="R14" s="181"/>
      <c r="S14" s="181"/>
      <c r="T14" s="190"/>
      <c r="U14" s="189"/>
      <c r="V14" s="189"/>
      <c r="W14" s="155"/>
      <c r="X14" s="188"/>
      <c r="Y14" s="187"/>
      <c r="AA14" s="186"/>
      <c r="AB14" s="181"/>
      <c r="AC14" s="181"/>
      <c r="AD14" s="181"/>
      <c r="AE14" s="181"/>
      <c r="AF14" s="181"/>
      <c r="AG14" s="181"/>
      <c r="AH14" s="181"/>
      <c r="AI14" s="181"/>
      <c r="AJ14" s="181"/>
      <c r="AK14" s="185"/>
      <c r="AL14" s="181"/>
      <c r="AM14" s="181"/>
      <c r="AN14" s="184"/>
      <c r="AO14" s="183"/>
      <c r="AP14" s="182"/>
      <c r="AQ14" s="181"/>
      <c r="AR14" s="181"/>
    </row>
    <row r="15" spans="1:44" x14ac:dyDescent="0.3">
      <c r="A15" s="180"/>
      <c r="B15" s="179"/>
      <c r="C15" s="172"/>
      <c r="D15" s="171"/>
      <c r="E15" s="171"/>
      <c r="F15" s="171"/>
      <c r="G15" s="174"/>
      <c r="H15" s="173"/>
      <c r="I15" s="172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8"/>
      <c r="Y15" s="177"/>
      <c r="Z15" s="176"/>
      <c r="AA15" s="175"/>
      <c r="AB15" s="171"/>
      <c r="AC15" s="171"/>
      <c r="AD15" s="171"/>
      <c r="AE15" s="171"/>
      <c r="AF15" s="171"/>
      <c r="AG15" s="171"/>
      <c r="AH15" s="171"/>
      <c r="AI15" s="174"/>
      <c r="AJ15" s="174"/>
      <c r="AK15" s="173"/>
      <c r="AL15" s="172"/>
      <c r="AM15" s="171"/>
      <c r="AN15" s="174"/>
      <c r="AO15" s="173"/>
      <c r="AP15" s="172"/>
      <c r="AQ15" s="171"/>
      <c r="AR15" s="171"/>
    </row>
    <row r="16" spans="1:44" ht="18.899999999999999" customHeight="1" thickBot="1" x14ac:dyDescent="0.35">
      <c r="A16" s="160"/>
      <c r="B16" s="161"/>
      <c r="I16"/>
      <c r="J16"/>
      <c r="K16" s="147"/>
      <c r="L16" s="147"/>
      <c r="M16" s="147"/>
      <c r="U16" s="147"/>
      <c r="V16" s="147"/>
      <c r="X16" s="162"/>
      <c r="Y16" s="162"/>
      <c r="AE16" s="170"/>
      <c r="AF16" s="170"/>
      <c r="AG16" s="170"/>
      <c r="AH16" s="170"/>
      <c r="AI16" s="170"/>
      <c r="AJ16" s="170"/>
    </row>
    <row r="17" spans="1:26" s="165" customFormat="1" ht="31.5" customHeight="1" x14ac:dyDescent="0.3">
      <c r="A17" s="169" t="s">
        <v>442</v>
      </c>
      <c r="B17" s="168"/>
      <c r="C17" s="453" t="s">
        <v>443</v>
      </c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4"/>
      <c r="T17" s="166"/>
      <c r="X17" s="167"/>
      <c r="Y17" s="167"/>
      <c r="Z17" s="166"/>
    </row>
    <row r="18" spans="1:26" s="153" customFormat="1" ht="19.5" customHeight="1" x14ac:dyDescent="0.3">
      <c r="A18" s="157" t="s">
        <v>444</v>
      </c>
      <c r="B18" s="156"/>
      <c r="C18" s="455" t="s">
        <v>445</v>
      </c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6"/>
      <c r="T18" s="154"/>
      <c r="X18" s="155"/>
      <c r="Y18" s="155"/>
      <c r="Z18" s="154"/>
    </row>
    <row r="19" spans="1:26" s="160" customFormat="1" ht="32.25" customHeight="1" x14ac:dyDescent="0.3">
      <c r="A19" s="159" t="s">
        <v>446</v>
      </c>
      <c r="B19" s="163"/>
      <c r="C19" s="451" t="s">
        <v>447</v>
      </c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2"/>
      <c r="T19" s="161"/>
      <c r="X19" s="162"/>
      <c r="Y19" s="162"/>
      <c r="Z19" s="161"/>
    </row>
    <row r="20" spans="1:26" s="160" customFormat="1" ht="17.25" customHeight="1" x14ac:dyDescent="0.3">
      <c r="A20" s="164" t="s">
        <v>448</v>
      </c>
      <c r="B20" s="163"/>
      <c r="C20" s="442" t="s">
        <v>449</v>
      </c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4"/>
      <c r="T20" s="161"/>
      <c r="X20" s="162"/>
      <c r="Y20" s="162"/>
      <c r="Z20" s="161"/>
    </row>
    <row r="21" spans="1:26" s="153" customFormat="1" ht="19.5" customHeight="1" x14ac:dyDescent="0.3">
      <c r="A21" s="159" t="s">
        <v>450</v>
      </c>
      <c r="B21" s="158"/>
      <c r="C21" s="417" t="s">
        <v>451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8"/>
      <c r="T21" s="154"/>
      <c r="X21" s="155"/>
      <c r="Y21" s="155"/>
      <c r="Z21" s="154"/>
    </row>
    <row r="22" spans="1:26" s="153" customFormat="1" ht="19.5" customHeight="1" x14ac:dyDescent="0.3">
      <c r="A22" s="157" t="s">
        <v>452</v>
      </c>
      <c r="B22" s="156"/>
      <c r="C22" s="439" t="s">
        <v>453</v>
      </c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1"/>
      <c r="T22" s="154"/>
      <c r="X22" s="155"/>
      <c r="Y22" s="155"/>
      <c r="Z22" s="154"/>
    </row>
    <row r="23" spans="1:26" ht="19.5" customHeight="1" thickBot="1" x14ac:dyDescent="0.35">
      <c r="A23" s="152" t="s">
        <v>454</v>
      </c>
      <c r="B23" s="151"/>
      <c r="C23" s="419" t="s">
        <v>455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20"/>
    </row>
    <row r="24" spans="1:26" ht="5.25" customHeight="1" x14ac:dyDescent="0.3">
      <c r="A24" s="150"/>
      <c r="C24" s="39"/>
      <c r="D24" s="39"/>
      <c r="E24" s="39"/>
      <c r="F24" s="39"/>
      <c r="G24" s="39"/>
      <c r="L24" s="39"/>
      <c r="M24" s="39"/>
      <c r="N24" s="39"/>
      <c r="O24" s="149"/>
    </row>
    <row r="25" spans="1:26" ht="15.6" x14ac:dyDescent="0.3">
      <c r="A25" s="428" t="s">
        <v>456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30"/>
    </row>
  </sheetData>
  <mergeCells count="24">
    <mergeCell ref="A25:O25"/>
    <mergeCell ref="AL4:AN4"/>
    <mergeCell ref="F4:G4"/>
    <mergeCell ref="I3:N3"/>
    <mergeCell ref="I4:K4"/>
    <mergeCell ref="L4:M4"/>
    <mergeCell ref="AA3:AJ3"/>
    <mergeCell ref="AL3:AN3"/>
    <mergeCell ref="C22:O22"/>
    <mergeCell ref="C20:O20"/>
    <mergeCell ref="U3:V4"/>
    <mergeCell ref="X3:Y3"/>
    <mergeCell ref="D4:E4"/>
    <mergeCell ref="C19:O19"/>
    <mergeCell ref="C17:O17"/>
    <mergeCell ref="C18:O18"/>
    <mergeCell ref="C1:Y1"/>
    <mergeCell ref="AB4:AJ4"/>
    <mergeCell ref="C21:O21"/>
    <mergeCell ref="C23:O23"/>
    <mergeCell ref="AP3:AR3"/>
    <mergeCell ref="AA1:AR1"/>
    <mergeCell ref="C3:G3"/>
    <mergeCell ref="P3:S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2:V24"/>
  <sheetViews>
    <sheetView zoomScale="75" zoomScaleNormal="75" workbookViewId="0">
      <selection activeCell="F8" sqref="F8"/>
    </sheetView>
  </sheetViews>
  <sheetFormatPr defaultRowHeight="14.4" x14ac:dyDescent="0.3"/>
  <cols>
    <col min="1" max="1" width="24" customWidth="1"/>
    <col min="11" max="12" width="12.6640625" customWidth="1"/>
    <col min="13" max="13" width="12.5546875" customWidth="1"/>
    <col min="14" max="14" width="12.88671875" customWidth="1"/>
    <col min="15" max="15" width="12.5546875" customWidth="1"/>
    <col min="16" max="16" width="13" customWidth="1"/>
    <col min="17" max="18" width="14" customWidth="1"/>
    <col min="19" max="19" width="14.33203125" customWidth="1"/>
    <col min="20" max="20" width="11.33203125" customWidth="1"/>
    <col min="21" max="21" width="17.33203125" customWidth="1"/>
    <col min="22" max="22" width="21.6640625" customWidth="1"/>
  </cols>
  <sheetData>
    <row r="2" spans="1:22" ht="26.25" customHeight="1" x14ac:dyDescent="0.55000000000000004">
      <c r="B2" s="465" t="s">
        <v>457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</row>
    <row r="3" spans="1:22" ht="26.25" customHeight="1" x14ac:dyDescent="0.55000000000000004">
      <c r="B3" s="29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2" ht="15" thickBot="1" x14ac:dyDescent="0.35"/>
    <row r="5" spans="1:22" ht="16.5" customHeight="1" thickTop="1" thickBot="1" x14ac:dyDescent="0.35">
      <c r="A5" s="296"/>
      <c r="B5" s="457" t="s">
        <v>404</v>
      </c>
      <c r="C5" s="458"/>
      <c r="D5" s="458"/>
      <c r="E5" s="458"/>
      <c r="F5" s="459"/>
      <c r="G5" s="457" t="s">
        <v>458</v>
      </c>
      <c r="H5" s="458"/>
      <c r="I5" s="458"/>
      <c r="J5" s="459"/>
      <c r="K5" s="457" t="s">
        <v>459</v>
      </c>
      <c r="L5" s="458"/>
      <c r="M5" s="459"/>
      <c r="N5" s="460" t="s">
        <v>460</v>
      </c>
      <c r="O5" s="460" t="s">
        <v>461</v>
      </c>
      <c r="P5" s="460" t="s">
        <v>462</v>
      </c>
      <c r="Q5" s="460" t="s">
        <v>463</v>
      </c>
      <c r="R5" s="460" t="s">
        <v>464</v>
      </c>
      <c r="S5" s="460" t="s">
        <v>465</v>
      </c>
      <c r="T5" s="462" t="s">
        <v>466</v>
      </c>
      <c r="U5" s="457" t="s">
        <v>467</v>
      </c>
      <c r="V5" s="464"/>
    </row>
    <row r="6" spans="1:22" ht="115.8" thickBot="1" x14ac:dyDescent="0.35">
      <c r="A6" s="295"/>
      <c r="B6" s="293" t="s">
        <v>468</v>
      </c>
      <c r="C6" s="293" t="s">
        <v>469</v>
      </c>
      <c r="D6" s="293" t="s">
        <v>384</v>
      </c>
      <c r="E6" s="293" t="s">
        <v>470</v>
      </c>
      <c r="F6" s="294" t="s">
        <v>471</v>
      </c>
      <c r="G6" s="294" t="s">
        <v>63</v>
      </c>
      <c r="H6" s="294" t="s">
        <v>472</v>
      </c>
      <c r="I6" s="294" t="s">
        <v>473</v>
      </c>
      <c r="J6" s="294" t="s">
        <v>474</v>
      </c>
      <c r="K6" s="293" t="s">
        <v>475</v>
      </c>
      <c r="L6" s="293" t="s">
        <v>476</v>
      </c>
      <c r="M6" s="293" t="s">
        <v>477</v>
      </c>
      <c r="N6" s="461"/>
      <c r="O6" s="461"/>
      <c r="P6" s="461"/>
      <c r="Q6" s="461"/>
      <c r="R6" s="461"/>
      <c r="S6" s="461"/>
      <c r="T6" s="463"/>
      <c r="U6" s="292" t="s">
        <v>478</v>
      </c>
      <c r="V6" s="291" t="s">
        <v>479</v>
      </c>
    </row>
    <row r="7" spans="1:22" ht="15" thickTop="1" x14ac:dyDescent="0.3">
      <c r="A7" s="266" t="s">
        <v>480</v>
      </c>
      <c r="B7" s="290">
        <v>0</v>
      </c>
      <c r="C7" s="290">
        <v>0</v>
      </c>
      <c r="D7" s="290">
        <v>0</v>
      </c>
      <c r="E7" s="290">
        <v>9</v>
      </c>
      <c r="F7" s="290">
        <v>10</v>
      </c>
      <c r="G7" s="290">
        <v>0</v>
      </c>
      <c r="H7" s="290">
        <v>0</v>
      </c>
      <c r="I7" s="290">
        <v>0</v>
      </c>
      <c r="J7" s="290">
        <v>0</v>
      </c>
      <c r="K7" s="290">
        <v>0</v>
      </c>
      <c r="L7" s="290">
        <v>0</v>
      </c>
      <c r="M7" s="290">
        <v>0</v>
      </c>
      <c r="N7" s="290">
        <v>0</v>
      </c>
      <c r="O7" s="290">
        <v>0</v>
      </c>
      <c r="P7" s="290">
        <v>0</v>
      </c>
      <c r="Q7" s="290">
        <v>0</v>
      </c>
      <c r="R7" s="290"/>
      <c r="S7" s="290">
        <v>0</v>
      </c>
      <c r="T7" s="289"/>
      <c r="U7" s="268">
        <v>0</v>
      </c>
      <c r="V7" s="288" t="s">
        <v>481</v>
      </c>
    </row>
    <row r="8" spans="1:22" x14ac:dyDescent="0.3">
      <c r="A8" s="266" t="s">
        <v>482</v>
      </c>
      <c r="B8" s="268">
        <v>4</v>
      </c>
      <c r="C8" s="268">
        <v>3</v>
      </c>
      <c r="D8" s="268">
        <v>1</v>
      </c>
      <c r="E8" s="268">
        <v>424</v>
      </c>
      <c r="F8" s="268">
        <v>12</v>
      </c>
      <c r="G8" s="268">
        <v>2</v>
      </c>
      <c r="H8" s="268">
        <v>0</v>
      </c>
      <c r="I8" s="268">
        <v>1</v>
      </c>
      <c r="J8" s="268">
        <v>1</v>
      </c>
      <c r="K8" s="268">
        <v>14</v>
      </c>
      <c r="L8" s="268">
        <v>3</v>
      </c>
      <c r="M8" s="287"/>
      <c r="N8" s="268">
        <v>1</v>
      </c>
      <c r="O8" s="268">
        <v>0</v>
      </c>
      <c r="P8" s="268">
        <v>0</v>
      </c>
      <c r="Q8" s="268">
        <v>0</v>
      </c>
      <c r="R8" s="268"/>
      <c r="S8" s="268">
        <v>0</v>
      </c>
      <c r="T8" s="269">
        <v>0</v>
      </c>
      <c r="U8" s="268">
        <v>6</v>
      </c>
      <c r="V8" s="286"/>
    </row>
    <row r="9" spans="1:22" ht="57.6" x14ac:dyDescent="0.3">
      <c r="A9" s="266" t="s">
        <v>483</v>
      </c>
      <c r="B9" s="277">
        <v>0</v>
      </c>
      <c r="C9" s="277">
        <v>0</v>
      </c>
      <c r="D9" s="277">
        <v>0</v>
      </c>
      <c r="E9" s="277">
        <v>179</v>
      </c>
      <c r="F9" s="277">
        <v>9</v>
      </c>
      <c r="G9" s="277">
        <v>2</v>
      </c>
      <c r="H9" s="277">
        <v>1</v>
      </c>
      <c r="I9" s="277">
        <v>1</v>
      </c>
      <c r="J9" s="277">
        <v>0</v>
      </c>
      <c r="K9" s="277">
        <v>1</v>
      </c>
      <c r="L9" s="277">
        <v>0</v>
      </c>
      <c r="M9" s="285"/>
      <c r="N9" s="277">
        <v>1</v>
      </c>
      <c r="O9" s="277">
        <v>0</v>
      </c>
      <c r="P9" s="284" t="s">
        <v>484</v>
      </c>
      <c r="Q9" s="284" t="s">
        <v>485</v>
      </c>
      <c r="R9" s="284"/>
      <c r="S9" s="277">
        <v>0</v>
      </c>
      <c r="T9" s="283"/>
      <c r="U9" s="277">
        <v>1</v>
      </c>
      <c r="V9" s="282"/>
    </row>
    <row r="10" spans="1:22" x14ac:dyDescent="0.3">
      <c r="A10" s="266" t="s">
        <v>486</v>
      </c>
      <c r="B10" s="268">
        <v>10</v>
      </c>
      <c r="C10" s="268">
        <v>1</v>
      </c>
      <c r="D10" s="268">
        <v>0</v>
      </c>
      <c r="E10" s="268">
        <v>142</v>
      </c>
      <c r="F10" s="268">
        <v>19</v>
      </c>
      <c r="G10" s="268">
        <v>3</v>
      </c>
      <c r="H10" s="268">
        <v>0</v>
      </c>
      <c r="I10" s="268">
        <v>2</v>
      </c>
      <c r="J10" s="268">
        <v>1</v>
      </c>
      <c r="K10" s="268">
        <v>1</v>
      </c>
      <c r="L10" s="268">
        <v>0</v>
      </c>
      <c r="M10" s="268"/>
      <c r="N10" s="268">
        <v>1</v>
      </c>
      <c r="O10" s="268">
        <v>0</v>
      </c>
      <c r="P10" s="268">
        <v>0</v>
      </c>
      <c r="Q10" s="268">
        <v>0</v>
      </c>
      <c r="R10" s="268"/>
      <c r="S10" s="268">
        <v>0</v>
      </c>
      <c r="T10" s="269">
        <v>0</v>
      </c>
      <c r="U10" s="268">
        <v>7</v>
      </c>
      <c r="V10" s="271"/>
    </row>
    <row r="11" spans="1:22" ht="57.6" x14ac:dyDescent="0.3">
      <c r="A11" s="266" t="s">
        <v>487</v>
      </c>
      <c r="B11" s="268">
        <v>8</v>
      </c>
      <c r="C11" s="268">
        <v>1</v>
      </c>
      <c r="D11" s="268">
        <v>0</v>
      </c>
      <c r="E11" s="268">
        <v>952</v>
      </c>
      <c r="F11" s="268">
        <v>20</v>
      </c>
      <c r="G11" s="268">
        <v>3</v>
      </c>
      <c r="H11" s="268">
        <v>1</v>
      </c>
      <c r="I11" s="268">
        <v>0</v>
      </c>
      <c r="J11" s="268">
        <v>2</v>
      </c>
      <c r="K11" s="268" t="s">
        <v>488</v>
      </c>
      <c r="L11" s="268" t="s">
        <v>489</v>
      </c>
      <c r="M11" s="275"/>
      <c r="N11" s="268">
        <v>6</v>
      </c>
      <c r="O11" s="268">
        <v>0</v>
      </c>
      <c r="P11" s="268">
        <v>0</v>
      </c>
      <c r="Q11" s="270" t="s">
        <v>490</v>
      </c>
      <c r="R11" s="270"/>
      <c r="S11" s="268">
        <v>0</v>
      </c>
      <c r="T11" s="269">
        <v>0</v>
      </c>
      <c r="U11" s="268">
        <v>8</v>
      </c>
      <c r="V11" s="271"/>
    </row>
    <row r="12" spans="1:22" ht="57.6" x14ac:dyDescent="0.3">
      <c r="A12" s="266" t="s">
        <v>491</v>
      </c>
      <c r="B12" s="268">
        <v>5</v>
      </c>
      <c r="C12" s="268">
        <v>1</v>
      </c>
      <c r="D12" s="268">
        <v>1</v>
      </c>
      <c r="E12" s="268">
        <v>220</v>
      </c>
      <c r="F12" s="268">
        <v>26</v>
      </c>
      <c r="G12" s="268">
        <v>4</v>
      </c>
      <c r="H12" s="268">
        <v>3</v>
      </c>
      <c r="I12" s="268">
        <v>0</v>
      </c>
      <c r="J12" s="268">
        <v>1</v>
      </c>
      <c r="K12" s="268">
        <v>7</v>
      </c>
      <c r="L12" s="268">
        <v>2</v>
      </c>
      <c r="M12" s="268"/>
      <c r="N12" s="268">
        <v>8</v>
      </c>
      <c r="O12" s="268">
        <v>1</v>
      </c>
      <c r="P12" s="268">
        <v>0</v>
      </c>
      <c r="Q12" s="270" t="s">
        <v>492</v>
      </c>
      <c r="R12" s="270"/>
      <c r="S12" s="268">
        <v>0</v>
      </c>
      <c r="T12" s="281"/>
      <c r="U12" s="268">
        <v>15</v>
      </c>
      <c r="V12" s="271"/>
    </row>
    <row r="13" spans="1:22" ht="43.2" x14ac:dyDescent="0.3">
      <c r="A13" s="266" t="s">
        <v>493</v>
      </c>
      <c r="B13" s="268">
        <v>2</v>
      </c>
      <c r="C13" s="268">
        <v>0</v>
      </c>
      <c r="D13" s="268">
        <v>0</v>
      </c>
      <c r="E13" s="268">
        <v>1989</v>
      </c>
      <c r="F13" s="268">
        <v>22</v>
      </c>
      <c r="G13" s="268">
        <v>5</v>
      </c>
      <c r="H13" s="268">
        <v>2</v>
      </c>
      <c r="I13" s="268">
        <v>2</v>
      </c>
      <c r="J13" s="268">
        <v>1</v>
      </c>
      <c r="K13" s="268" t="s">
        <v>494</v>
      </c>
      <c r="L13" s="268" t="s">
        <v>489</v>
      </c>
      <c r="M13" s="268"/>
      <c r="N13" s="268">
        <v>2</v>
      </c>
      <c r="O13" s="268">
        <v>0</v>
      </c>
      <c r="P13" s="268">
        <v>0</v>
      </c>
      <c r="Q13" s="270" t="s">
        <v>495</v>
      </c>
      <c r="R13" s="270"/>
      <c r="S13" s="270">
        <v>0</v>
      </c>
      <c r="T13" s="281"/>
      <c r="U13" s="268">
        <v>8</v>
      </c>
      <c r="V13" s="271"/>
    </row>
    <row r="14" spans="1:22" ht="28.8" x14ac:dyDescent="0.3">
      <c r="A14" s="266" t="s">
        <v>496</v>
      </c>
      <c r="B14" s="268">
        <v>9</v>
      </c>
      <c r="C14" s="268">
        <v>1</v>
      </c>
      <c r="D14" s="268">
        <v>0</v>
      </c>
      <c r="E14" s="275">
        <v>1626</v>
      </c>
      <c r="F14" s="268">
        <v>20</v>
      </c>
      <c r="G14" s="268">
        <v>6</v>
      </c>
      <c r="H14" s="268">
        <v>0</v>
      </c>
      <c r="I14" s="268">
        <v>2</v>
      </c>
      <c r="J14" s="268">
        <v>4</v>
      </c>
      <c r="K14" s="268" t="s">
        <v>497</v>
      </c>
      <c r="L14" s="268" t="s">
        <v>498</v>
      </c>
      <c r="M14" s="275"/>
      <c r="N14" s="268"/>
      <c r="O14" s="268">
        <v>2</v>
      </c>
      <c r="P14" s="268">
        <v>0</v>
      </c>
      <c r="Q14" s="270" t="s">
        <v>499</v>
      </c>
      <c r="R14" s="270"/>
      <c r="S14" s="268">
        <v>0</v>
      </c>
      <c r="T14" s="272"/>
      <c r="U14" s="268" t="s">
        <v>500</v>
      </c>
      <c r="V14" s="271"/>
    </row>
    <row r="15" spans="1:22" ht="28.8" x14ac:dyDescent="0.3">
      <c r="A15" s="266" t="s">
        <v>501</v>
      </c>
      <c r="B15" s="268">
        <v>3</v>
      </c>
      <c r="C15" s="268">
        <v>0</v>
      </c>
      <c r="D15" s="268">
        <v>0</v>
      </c>
      <c r="E15" s="268" t="s">
        <v>502</v>
      </c>
      <c r="F15" s="268">
        <v>19</v>
      </c>
      <c r="G15" s="268">
        <v>9</v>
      </c>
      <c r="H15" s="268">
        <v>4</v>
      </c>
      <c r="I15" s="268">
        <v>2</v>
      </c>
      <c r="J15" s="268">
        <v>3</v>
      </c>
      <c r="K15" s="268">
        <v>3</v>
      </c>
      <c r="L15" s="268">
        <v>2</v>
      </c>
      <c r="M15" s="275"/>
      <c r="N15" s="268">
        <v>6</v>
      </c>
      <c r="O15" s="268">
        <v>1</v>
      </c>
      <c r="P15" s="268">
        <v>0</v>
      </c>
      <c r="Q15" s="270" t="s">
        <v>503</v>
      </c>
      <c r="R15" s="270"/>
      <c r="S15" s="268">
        <v>0</v>
      </c>
      <c r="T15" s="280"/>
      <c r="U15" s="268">
        <v>25</v>
      </c>
      <c r="V15" s="271"/>
    </row>
    <row r="16" spans="1:22" x14ac:dyDescent="0.3">
      <c r="A16" s="266" t="s">
        <v>504</v>
      </c>
      <c r="B16" s="277">
        <v>2</v>
      </c>
      <c r="C16" s="277">
        <v>0</v>
      </c>
      <c r="D16" s="277">
        <v>0</v>
      </c>
      <c r="E16" s="277">
        <v>134</v>
      </c>
      <c r="F16" s="277">
        <v>20</v>
      </c>
      <c r="G16" s="277">
        <v>11</v>
      </c>
      <c r="H16" s="277">
        <v>4</v>
      </c>
      <c r="I16" s="277">
        <v>1</v>
      </c>
      <c r="J16" s="277">
        <v>6</v>
      </c>
      <c r="K16" s="277">
        <v>0</v>
      </c>
      <c r="L16" s="277">
        <v>0</v>
      </c>
      <c r="M16" s="279"/>
      <c r="N16" s="277">
        <v>0</v>
      </c>
      <c r="O16" s="277">
        <v>0</v>
      </c>
      <c r="P16" s="277">
        <v>0</v>
      </c>
      <c r="Q16" s="277">
        <v>0</v>
      </c>
      <c r="R16" s="277"/>
      <c r="S16" s="277">
        <v>0</v>
      </c>
      <c r="T16" s="278"/>
      <c r="U16" s="277">
        <v>52</v>
      </c>
      <c r="V16" s="276"/>
    </row>
    <row r="17" spans="1:22" x14ac:dyDescent="0.3">
      <c r="A17" s="266" t="s">
        <v>505</v>
      </c>
      <c r="B17" s="268">
        <v>4</v>
      </c>
      <c r="C17" s="268">
        <v>1</v>
      </c>
      <c r="D17" s="268">
        <v>1</v>
      </c>
      <c r="E17" s="268">
        <v>1267</v>
      </c>
      <c r="F17" s="268">
        <v>21</v>
      </c>
      <c r="G17" s="268">
        <v>11</v>
      </c>
      <c r="H17" s="268">
        <v>2</v>
      </c>
      <c r="I17" s="268">
        <v>1</v>
      </c>
      <c r="J17" s="268">
        <v>8</v>
      </c>
      <c r="K17" s="268">
        <v>5</v>
      </c>
      <c r="L17" s="268">
        <v>1</v>
      </c>
      <c r="M17" s="275"/>
      <c r="N17" s="268">
        <v>10</v>
      </c>
      <c r="O17" s="268">
        <v>6</v>
      </c>
      <c r="P17" s="268">
        <v>0</v>
      </c>
      <c r="Q17" s="268">
        <v>0</v>
      </c>
      <c r="R17" s="268"/>
      <c r="S17" s="268">
        <v>0</v>
      </c>
      <c r="T17" s="269" t="s">
        <v>506</v>
      </c>
      <c r="U17" s="268">
        <v>4</v>
      </c>
      <c r="V17" s="271"/>
    </row>
    <row r="18" spans="1:22" ht="43.2" x14ac:dyDescent="0.3">
      <c r="A18" s="266" t="s">
        <v>507</v>
      </c>
      <c r="B18" s="268">
        <v>14</v>
      </c>
      <c r="C18" s="268">
        <v>0</v>
      </c>
      <c r="D18" s="268">
        <v>0</v>
      </c>
      <c r="E18" s="275">
        <v>10196</v>
      </c>
      <c r="F18" s="268">
        <v>46</v>
      </c>
      <c r="G18" s="268">
        <v>12</v>
      </c>
      <c r="H18" s="268">
        <v>5</v>
      </c>
      <c r="I18" s="268">
        <v>5</v>
      </c>
      <c r="J18" s="268">
        <v>2</v>
      </c>
      <c r="K18" s="268">
        <v>2</v>
      </c>
      <c r="L18" s="268">
        <v>2</v>
      </c>
      <c r="M18" s="274"/>
      <c r="N18" s="268">
        <v>6</v>
      </c>
      <c r="O18" s="268">
        <v>4</v>
      </c>
      <c r="P18" s="268">
        <v>0</v>
      </c>
      <c r="Q18" s="270" t="s">
        <v>508</v>
      </c>
      <c r="R18" s="270"/>
      <c r="S18" s="273" t="s">
        <v>509</v>
      </c>
      <c r="T18" s="272"/>
      <c r="U18" s="268">
        <v>20</v>
      </c>
      <c r="V18" s="271"/>
    </row>
    <row r="19" spans="1:22" x14ac:dyDescent="0.3">
      <c r="A19" s="266" t="s">
        <v>510</v>
      </c>
      <c r="B19" s="268">
        <v>4</v>
      </c>
      <c r="C19" s="268">
        <v>1</v>
      </c>
      <c r="D19" s="268">
        <v>0</v>
      </c>
      <c r="E19" s="268">
        <v>1049</v>
      </c>
      <c r="F19" s="268">
        <v>18</v>
      </c>
      <c r="G19" s="268">
        <v>13</v>
      </c>
      <c r="H19" s="268">
        <v>4</v>
      </c>
      <c r="I19" s="268">
        <v>0</v>
      </c>
      <c r="J19" s="268">
        <v>9</v>
      </c>
      <c r="K19" s="268" t="s">
        <v>511</v>
      </c>
      <c r="L19" s="268" t="s">
        <v>512</v>
      </c>
      <c r="M19" s="268"/>
      <c r="N19" s="268">
        <v>2</v>
      </c>
      <c r="O19" s="268">
        <v>4</v>
      </c>
      <c r="P19" s="268">
        <v>0</v>
      </c>
      <c r="Q19" s="268">
        <v>0</v>
      </c>
      <c r="R19" s="268"/>
      <c r="S19" s="270" t="s">
        <v>509</v>
      </c>
      <c r="T19" s="269">
        <v>0</v>
      </c>
      <c r="U19" s="268" t="s">
        <v>513</v>
      </c>
      <c r="V19" s="267"/>
    </row>
    <row r="20" spans="1:22" ht="43.8" thickBot="1" x14ac:dyDescent="0.35">
      <c r="A20" s="266" t="s">
        <v>514</v>
      </c>
      <c r="B20" s="262">
        <v>8</v>
      </c>
      <c r="C20" s="262">
        <v>4</v>
      </c>
      <c r="D20" s="262">
        <v>1</v>
      </c>
      <c r="E20" s="262">
        <v>168</v>
      </c>
      <c r="F20" s="262">
        <v>17</v>
      </c>
      <c r="G20" s="262">
        <v>20</v>
      </c>
      <c r="H20" s="262">
        <v>5</v>
      </c>
      <c r="I20" s="262">
        <v>11</v>
      </c>
      <c r="J20" s="262">
        <v>4</v>
      </c>
      <c r="K20" s="262" t="s">
        <v>515</v>
      </c>
      <c r="L20" s="262" t="s">
        <v>516</v>
      </c>
      <c r="M20" s="265"/>
      <c r="N20" s="262">
        <v>6</v>
      </c>
      <c r="O20" s="262">
        <v>4</v>
      </c>
      <c r="P20" s="262">
        <v>0</v>
      </c>
      <c r="Q20" s="264" t="s">
        <v>517</v>
      </c>
      <c r="R20" s="264"/>
      <c r="S20" s="262">
        <v>0</v>
      </c>
      <c r="T20" s="263"/>
      <c r="U20" s="262">
        <v>12</v>
      </c>
      <c r="V20" s="261"/>
    </row>
    <row r="21" spans="1:22" ht="15" thickTop="1" x14ac:dyDescent="0.3"/>
    <row r="22" spans="1:22" x14ac:dyDescent="0.3">
      <c r="B22" s="260" t="s">
        <v>518</v>
      </c>
    </row>
    <row r="24" spans="1:22" x14ac:dyDescent="0.3">
      <c r="A24" t="s">
        <v>519</v>
      </c>
    </row>
  </sheetData>
  <mergeCells count="12">
    <mergeCell ref="K5:M5"/>
    <mergeCell ref="R5:R6"/>
    <mergeCell ref="T5:T6"/>
    <mergeCell ref="U5:V5"/>
    <mergeCell ref="B2:S2"/>
    <mergeCell ref="N5:N6"/>
    <mergeCell ref="O5:O6"/>
    <mergeCell ref="P5:P6"/>
    <mergeCell ref="Q5:Q6"/>
    <mergeCell ref="S5:S6"/>
    <mergeCell ref="G5:J5"/>
    <mergeCell ref="B5:F5"/>
  </mergeCells>
  <pageMargins left="0.7" right="0.7" top="0.75" bottom="0.75" header="0.3" footer="0.3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B34"/>
  <sheetViews>
    <sheetView zoomScale="75" zoomScaleNormal="75" workbookViewId="0">
      <selection activeCell="A24" sqref="A24"/>
    </sheetView>
  </sheetViews>
  <sheetFormatPr defaultRowHeight="14.4" x14ac:dyDescent="0.3"/>
  <cols>
    <col min="1" max="1" width="24.33203125" style="65" customWidth="1"/>
    <col min="3" max="3" width="18" customWidth="1"/>
    <col min="4" max="4" width="10.6640625" customWidth="1"/>
    <col min="7" max="7" width="10.44140625" customWidth="1"/>
    <col min="8" max="8" width="9.6640625" customWidth="1"/>
    <col min="9" max="9" width="17" customWidth="1"/>
    <col min="10" max="10" width="11.44140625" customWidth="1"/>
    <col min="11" max="15" width="8" bestFit="1" customWidth="1"/>
    <col min="16" max="16" width="12.44140625" bestFit="1" customWidth="1"/>
    <col min="17" max="17" width="11.44140625" customWidth="1"/>
    <col min="18" max="20" width="12.44140625" customWidth="1"/>
    <col min="22" max="22" width="3" customWidth="1"/>
  </cols>
  <sheetData>
    <row r="1" spans="1:24" x14ac:dyDescent="0.3">
      <c r="I1" s="300"/>
      <c r="J1" s="300"/>
      <c r="K1" s="300"/>
      <c r="L1" s="300"/>
      <c r="M1" s="300"/>
      <c r="N1" s="300"/>
      <c r="O1" s="300"/>
    </row>
    <row r="2" spans="1:24" s="160" customFormat="1" ht="28.8" x14ac:dyDescent="0.55000000000000004">
      <c r="A2" s="65"/>
      <c r="H2" s="334" t="s">
        <v>520</v>
      </c>
      <c r="I2" s="334"/>
      <c r="J2" s="334"/>
      <c r="K2" s="334"/>
      <c r="L2" s="334"/>
      <c r="M2" s="334"/>
      <c r="N2" s="334"/>
      <c r="O2" s="334"/>
      <c r="P2" s="334"/>
      <c r="Q2" s="334"/>
      <c r="R2" s="334"/>
    </row>
    <row r="3" spans="1:24" s="331" customFormat="1" ht="10.199999999999999" x14ac:dyDescent="0.2">
      <c r="A3" s="333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</row>
    <row r="4" spans="1:24" ht="18" x14ac:dyDescent="0.35">
      <c r="A4" s="330" t="s">
        <v>521</v>
      </c>
    </row>
    <row r="6" spans="1:24" s="160" customFormat="1" ht="60" customHeight="1" x14ac:dyDescent="0.3">
      <c r="A6" s="65"/>
      <c r="B6" s="474" t="s">
        <v>522</v>
      </c>
      <c r="C6" s="472"/>
      <c r="D6" s="472"/>
      <c r="E6" s="472"/>
      <c r="F6" s="472"/>
      <c r="G6" s="472"/>
      <c r="H6" s="472"/>
      <c r="I6" s="475"/>
      <c r="J6" s="467" t="s">
        <v>523</v>
      </c>
      <c r="K6" s="471" t="s">
        <v>524</v>
      </c>
      <c r="L6" s="472"/>
      <c r="M6" s="472"/>
      <c r="N6" s="472"/>
      <c r="O6" s="473"/>
      <c r="P6" s="478" t="s">
        <v>525</v>
      </c>
      <c r="Q6" s="467" t="s">
        <v>526</v>
      </c>
      <c r="R6" s="476" t="s">
        <v>527</v>
      </c>
      <c r="S6" s="477" t="s">
        <v>528</v>
      </c>
      <c r="T6" s="470" t="s">
        <v>529</v>
      </c>
      <c r="U6" s="467" t="s">
        <v>530</v>
      </c>
      <c r="W6" s="160" t="s">
        <v>531</v>
      </c>
      <c r="X6" t="s">
        <v>532</v>
      </c>
    </row>
    <row r="7" spans="1:24" s="167" customFormat="1" ht="29.25" customHeight="1" x14ac:dyDescent="0.3">
      <c r="A7" s="324"/>
      <c r="B7" s="329" t="s">
        <v>533</v>
      </c>
      <c r="C7" s="328" t="s">
        <v>534</v>
      </c>
      <c r="D7" s="328" t="s">
        <v>535</v>
      </c>
      <c r="E7" s="326" t="s">
        <v>536</v>
      </c>
      <c r="F7" s="328" t="s">
        <v>537</v>
      </c>
      <c r="G7" s="328" t="s">
        <v>538</v>
      </c>
      <c r="H7" s="328" t="s">
        <v>539</v>
      </c>
      <c r="I7" s="327" t="s">
        <v>540</v>
      </c>
      <c r="J7" s="468"/>
      <c r="K7" s="326" t="s">
        <v>531</v>
      </c>
      <c r="L7" s="326" t="s">
        <v>541</v>
      </c>
      <c r="M7" s="326" t="s">
        <v>542</v>
      </c>
      <c r="N7" s="326" t="s">
        <v>543</v>
      </c>
      <c r="O7" s="325" t="s">
        <v>544</v>
      </c>
      <c r="P7" s="479"/>
      <c r="Q7" s="469"/>
      <c r="R7" s="476"/>
      <c r="S7" s="477"/>
      <c r="T7" s="470"/>
      <c r="U7" s="468"/>
      <c r="W7" s="160" t="s">
        <v>541</v>
      </c>
      <c r="X7" t="s">
        <v>545</v>
      </c>
    </row>
    <row r="8" spans="1:24" ht="57.6" x14ac:dyDescent="0.3">
      <c r="A8" s="324" t="s">
        <v>546</v>
      </c>
      <c r="B8" s="323" t="s">
        <v>547</v>
      </c>
      <c r="C8" s="320" t="s">
        <v>548</v>
      </c>
      <c r="D8" s="320" t="s">
        <v>549</v>
      </c>
      <c r="E8" s="319" t="s">
        <v>548</v>
      </c>
      <c r="F8" s="319" t="s">
        <v>550</v>
      </c>
      <c r="G8" s="320" t="s">
        <v>551</v>
      </c>
      <c r="H8" s="320" t="s">
        <v>552</v>
      </c>
      <c r="I8" s="319" t="s">
        <v>553</v>
      </c>
      <c r="J8" s="469"/>
      <c r="K8" s="320" t="s">
        <v>554</v>
      </c>
      <c r="L8" s="319" t="s">
        <v>555</v>
      </c>
      <c r="M8" s="319" t="s">
        <v>556</v>
      </c>
      <c r="N8" s="319" t="s">
        <v>557</v>
      </c>
      <c r="O8" s="322" t="s">
        <v>558</v>
      </c>
      <c r="P8" s="480"/>
      <c r="Q8" s="321" t="s">
        <v>559</v>
      </c>
      <c r="R8" s="320" t="s">
        <v>560</v>
      </c>
      <c r="S8" s="320" t="s">
        <v>561</v>
      </c>
      <c r="T8" s="319" t="s">
        <v>562</v>
      </c>
      <c r="U8" s="469"/>
      <c r="W8" s="160"/>
      <c r="X8" t="s">
        <v>563</v>
      </c>
    </row>
    <row r="9" spans="1:24" x14ac:dyDescent="0.3">
      <c r="A9" s="308" t="s">
        <v>480</v>
      </c>
      <c r="B9" s="307">
        <v>21</v>
      </c>
      <c r="C9" s="304">
        <v>48</v>
      </c>
      <c r="D9" s="304">
        <v>12</v>
      </c>
      <c r="E9" s="304">
        <v>2</v>
      </c>
      <c r="F9" s="304"/>
      <c r="G9" s="304">
        <v>4</v>
      </c>
      <c r="H9" s="304">
        <v>12</v>
      </c>
      <c r="I9" s="304">
        <v>80</v>
      </c>
      <c r="J9" s="303">
        <f t="shared" ref="J9:J23" si="0">B9+(C9*0.66)+D9+(E9*0.66)+F9+G9+H9+I9</f>
        <v>162</v>
      </c>
      <c r="K9" s="318"/>
      <c r="L9" s="318"/>
      <c r="M9" s="318"/>
      <c r="N9" s="318"/>
      <c r="O9" s="317">
        <v>5</v>
      </c>
      <c r="P9" s="305">
        <f t="shared" ref="P9:P23" si="1">SUM(K9:O9)</f>
        <v>5</v>
      </c>
      <c r="Q9" s="303">
        <f t="shared" ref="Q9:Q23" si="2">J9+P9</f>
        <v>167</v>
      </c>
      <c r="R9" s="304"/>
      <c r="S9" s="304"/>
      <c r="T9" s="304">
        <v>2</v>
      </c>
      <c r="U9" s="303">
        <f t="shared" ref="U9:U23" si="3">J9+P9+R9+S9+T9</f>
        <v>169</v>
      </c>
      <c r="W9" s="160" t="s">
        <v>542</v>
      </c>
      <c r="X9" t="s">
        <v>564</v>
      </c>
    </row>
    <row r="10" spans="1:24" x14ac:dyDescent="0.3">
      <c r="A10" s="308" t="s">
        <v>482</v>
      </c>
      <c r="B10" s="316">
        <v>42</v>
      </c>
      <c r="C10" s="185">
        <v>72</v>
      </c>
      <c r="D10" s="185">
        <v>18</v>
      </c>
      <c r="E10" s="185">
        <v>10</v>
      </c>
      <c r="F10" s="185">
        <v>20</v>
      </c>
      <c r="G10" s="185"/>
      <c r="H10" s="185">
        <v>12</v>
      </c>
      <c r="I10" s="185"/>
      <c r="J10" s="313">
        <f t="shared" si="0"/>
        <v>146.12</v>
      </c>
      <c r="K10" s="185"/>
      <c r="L10" s="185"/>
      <c r="M10" s="185"/>
      <c r="N10" s="185">
        <v>10</v>
      </c>
      <c r="O10" s="315">
        <v>5</v>
      </c>
      <c r="P10" s="314">
        <f t="shared" si="1"/>
        <v>15</v>
      </c>
      <c r="Q10" s="313">
        <f t="shared" si="2"/>
        <v>161.12</v>
      </c>
      <c r="R10" s="185"/>
      <c r="S10" s="185"/>
      <c r="T10" s="185"/>
      <c r="U10" s="313">
        <f t="shared" si="3"/>
        <v>161.12</v>
      </c>
      <c r="W10" s="160"/>
      <c r="X10" t="s">
        <v>565</v>
      </c>
    </row>
    <row r="11" spans="1:24" x14ac:dyDescent="0.3">
      <c r="A11" s="308" t="s">
        <v>483</v>
      </c>
      <c r="B11" s="307">
        <v>30</v>
      </c>
      <c r="C11" s="304">
        <v>55</v>
      </c>
      <c r="D11" s="304">
        <v>20</v>
      </c>
      <c r="E11" s="304">
        <v>6</v>
      </c>
      <c r="F11" s="304">
        <v>20</v>
      </c>
      <c r="G11" s="304"/>
      <c r="H11" s="304">
        <v>12</v>
      </c>
      <c r="I11" s="304"/>
      <c r="J11" s="303">
        <f t="shared" si="0"/>
        <v>122.26</v>
      </c>
      <c r="K11" s="304"/>
      <c r="L11" s="304"/>
      <c r="M11" s="304"/>
      <c r="N11" s="304"/>
      <c r="O11" s="306">
        <v>5</v>
      </c>
      <c r="P11" s="305">
        <f t="shared" si="1"/>
        <v>5</v>
      </c>
      <c r="Q11" s="303">
        <f t="shared" si="2"/>
        <v>127.26</v>
      </c>
      <c r="R11" s="304"/>
      <c r="S11" s="304"/>
      <c r="T11" s="304"/>
      <c r="U11" s="303">
        <f t="shared" si="3"/>
        <v>127.26</v>
      </c>
      <c r="W11" s="160"/>
      <c r="X11" t="s">
        <v>566</v>
      </c>
    </row>
    <row r="12" spans="1:24" x14ac:dyDescent="0.3">
      <c r="A12" s="308" t="s">
        <v>486</v>
      </c>
      <c r="B12" s="307">
        <v>41</v>
      </c>
      <c r="C12" s="304">
        <v>40</v>
      </c>
      <c r="D12" s="304">
        <v>24</v>
      </c>
      <c r="E12" s="304">
        <v>15</v>
      </c>
      <c r="F12" s="304">
        <v>20</v>
      </c>
      <c r="G12" s="304"/>
      <c r="H12" s="304"/>
      <c r="I12" s="312">
        <v>40</v>
      </c>
      <c r="J12" s="303">
        <f t="shared" si="0"/>
        <v>161.30000000000001</v>
      </c>
      <c r="K12" s="304"/>
      <c r="L12" s="304"/>
      <c r="M12" s="304">
        <v>15</v>
      </c>
      <c r="N12" s="304"/>
      <c r="O12" s="306">
        <v>10</v>
      </c>
      <c r="P12" s="305">
        <f t="shared" si="1"/>
        <v>25</v>
      </c>
      <c r="Q12" s="303">
        <f t="shared" si="2"/>
        <v>186.3</v>
      </c>
      <c r="R12" s="304"/>
      <c r="S12" s="304"/>
      <c r="T12" s="304">
        <v>2</v>
      </c>
      <c r="U12" s="303">
        <f t="shared" si="3"/>
        <v>188.3</v>
      </c>
      <c r="W12" s="160"/>
      <c r="X12" t="s">
        <v>567</v>
      </c>
    </row>
    <row r="13" spans="1:24" x14ac:dyDescent="0.3">
      <c r="A13" s="308" t="s">
        <v>568</v>
      </c>
      <c r="B13" s="307">
        <v>56</v>
      </c>
      <c r="C13" s="304">
        <v>18</v>
      </c>
      <c r="D13" s="304">
        <v>24</v>
      </c>
      <c r="E13" s="304">
        <v>15</v>
      </c>
      <c r="F13" s="304"/>
      <c r="G13" s="304">
        <v>4</v>
      </c>
      <c r="H13" s="304"/>
      <c r="I13" s="304">
        <v>40</v>
      </c>
      <c r="J13" s="303">
        <f t="shared" si="0"/>
        <v>145.78</v>
      </c>
      <c r="K13" s="304"/>
      <c r="L13" s="304">
        <v>20</v>
      </c>
      <c r="M13" s="304"/>
      <c r="N13" s="304"/>
      <c r="O13" s="306">
        <v>10</v>
      </c>
      <c r="P13" s="305">
        <f t="shared" si="1"/>
        <v>30</v>
      </c>
      <c r="Q13" s="303">
        <f t="shared" si="2"/>
        <v>175.78</v>
      </c>
      <c r="R13" s="304"/>
      <c r="S13" s="304"/>
      <c r="T13" s="304"/>
      <c r="U13" s="303">
        <f t="shared" si="3"/>
        <v>175.78</v>
      </c>
    </row>
    <row r="14" spans="1:24" x14ac:dyDescent="0.3">
      <c r="A14" s="308" t="s">
        <v>569</v>
      </c>
      <c r="B14" s="307">
        <v>37</v>
      </c>
      <c r="C14" s="304">
        <v>60</v>
      </c>
      <c r="D14" s="304">
        <v>20</v>
      </c>
      <c r="E14" s="304">
        <v>3</v>
      </c>
      <c r="F14" s="304">
        <v>10</v>
      </c>
      <c r="G14" s="304"/>
      <c r="H14" s="304">
        <v>12</v>
      </c>
      <c r="I14" s="304"/>
      <c r="J14" s="303">
        <f t="shared" si="0"/>
        <v>120.58</v>
      </c>
      <c r="K14" s="304"/>
      <c r="L14" s="304"/>
      <c r="M14" s="304"/>
      <c r="N14" s="304"/>
      <c r="O14" s="306">
        <v>15</v>
      </c>
      <c r="P14" s="305">
        <f t="shared" si="1"/>
        <v>15</v>
      </c>
      <c r="Q14" s="303">
        <f t="shared" si="2"/>
        <v>135.57999999999998</v>
      </c>
      <c r="R14" s="304"/>
      <c r="S14" s="304"/>
      <c r="T14" s="304"/>
      <c r="U14" s="303">
        <f t="shared" si="3"/>
        <v>135.57999999999998</v>
      </c>
      <c r="W14" s="160" t="s">
        <v>543</v>
      </c>
      <c r="X14" t="s">
        <v>570</v>
      </c>
    </row>
    <row r="15" spans="1:24" x14ac:dyDescent="0.3">
      <c r="A15" s="308" t="s">
        <v>487</v>
      </c>
      <c r="B15" s="307">
        <v>49</v>
      </c>
      <c r="C15" s="304">
        <v>15</v>
      </c>
      <c r="D15" s="304">
        <v>45</v>
      </c>
      <c r="E15" s="304">
        <v>10</v>
      </c>
      <c r="F15" s="304">
        <v>20</v>
      </c>
      <c r="G15" s="304">
        <v>0</v>
      </c>
      <c r="H15" s="304">
        <v>0</v>
      </c>
      <c r="I15" s="304">
        <v>0</v>
      </c>
      <c r="J15" s="303">
        <f t="shared" si="0"/>
        <v>130.5</v>
      </c>
      <c r="K15" s="304"/>
      <c r="L15" s="304"/>
      <c r="M15" s="304"/>
      <c r="N15" s="304"/>
      <c r="O15" s="306">
        <v>15</v>
      </c>
      <c r="P15" s="305">
        <f t="shared" si="1"/>
        <v>15</v>
      </c>
      <c r="Q15" s="303">
        <f t="shared" si="2"/>
        <v>145.5</v>
      </c>
      <c r="R15" s="304"/>
      <c r="S15" s="304"/>
      <c r="T15" s="304"/>
      <c r="U15" s="303">
        <f t="shared" si="3"/>
        <v>145.5</v>
      </c>
      <c r="W15" s="160"/>
      <c r="X15" s="311" t="s">
        <v>571</v>
      </c>
    </row>
    <row r="16" spans="1:24" x14ac:dyDescent="0.3">
      <c r="A16" s="310" t="s">
        <v>491</v>
      </c>
      <c r="B16" s="307">
        <v>46</v>
      </c>
      <c r="C16" s="304">
        <v>60</v>
      </c>
      <c r="D16" s="304">
        <v>10</v>
      </c>
      <c r="E16" s="304">
        <v>9</v>
      </c>
      <c r="F16" s="304">
        <v>20</v>
      </c>
      <c r="G16" s="304"/>
      <c r="H16" s="304"/>
      <c r="I16" s="304">
        <v>80</v>
      </c>
      <c r="J16" s="303">
        <f t="shared" si="0"/>
        <v>201.54</v>
      </c>
      <c r="K16" s="304"/>
      <c r="L16" s="304"/>
      <c r="M16" s="304"/>
      <c r="N16" s="304">
        <v>10</v>
      </c>
      <c r="O16" s="306">
        <v>20</v>
      </c>
      <c r="P16" s="305">
        <f t="shared" si="1"/>
        <v>30</v>
      </c>
      <c r="Q16" s="303">
        <f t="shared" si="2"/>
        <v>231.54</v>
      </c>
      <c r="R16" s="304">
        <v>120</v>
      </c>
      <c r="S16" s="304"/>
      <c r="T16" s="304"/>
      <c r="U16" s="303">
        <f t="shared" si="3"/>
        <v>351.53999999999996</v>
      </c>
      <c r="W16" s="160"/>
      <c r="X16" t="s">
        <v>572</v>
      </c>
    </row>
    <row r="17" spans="1:28" x14ac:dyDescent="0.3">
      <c r="A17" s="308" t="s">
        <v>493</v>
      </c>
      <c r="B17" s="307">
        <v>56</v>
      </c>
      <c r="C17" s="304">
        <v>12</v>
      </c>
      <c r="D17" s="304">
        <v>24</v>
      </c>
      <c r="E17" s="304">
        <v>5</v>
      </c>
      <c r="F17" s="304"/>
      <c r="G17" s="304">
        <v>8</v>
      </c>
      <c r="H17" s="304"/>
      <c r="I17" s="304">
        <v>80</v>
      </c>
      <c r="J17" s="303">
        <f t="shared" si="0"/>
        <v>179.22</v>
      </c>
      <c r="K17" s="304"/>
      <c r="L17" s="304"/>
      <c r="M17" s="304">
        <v>15</v>
      </c>
      <c r="N17" s="304">
        <v>10</v>
      </c>
      <c r="O17" s="306">
        <v>20</v>
      </c>
      <c r="P17" s="305">
        <f t="shared" si="1"/>
        <v>45</v>
      </c>
      <c r="Q17" s="303">
        <f t="shared" si="2"/>
        <v>224.22</v>
      </c>
      <c r="R17" s="304">
        <v>60</v>
      </c>
      <c r="S17" s="304"/>
      <c r="T17" s="304"/>
      <c r="U17" s="303">
        <f t="shared" si="3"/>
        <v>284.22000000000003</v>
      </c>
      <c r="W17" s="160"/>
      <c r="X17" t="s">
        <v>573</v>
      </c>
    </row>
    <row r="18" spans="1:28" x14ac:dyDescent="0.3">
      <c r="A18" s="308" t="s">
        <v>496</v>
      </c>
      <c r="B18" s="307">
        <v>89</v>
      </c>
      <c r="C18" s="304"/>
      <c r="D18" s="304"/>
      <c r="E18" s="304">
        <v>2</v>
      </c>
      <c r="F18" s="304">
        <v>10</v>
      </c>
      <c r="G18" s="304">
        <v>4</v>
      </c>
      <c r="H18" s="304">
        <v>36</v>
      </c>
      <c r="I18" s="304">
        <v>20</v>
      </c>
      <c r="J18" s="303">
        <f t="shared" si="0"/>
        <v>160.32</v>
      </c>
      <c r="K18" s="304"/>
      <c r="L18" s="304"/>
      <c r="M18" s="304"/>
      <c r="N18" s="304"/>
      <c r="O18" s="306">
        <v>20</v>
      </c>
      <c r="P18" s="305">
        <f t="shared" si="1"/>
        <v>20</v>
      </c>
      <c r="Q18" s="303">
        <f t="shared" si="2"/>
        <v>180.32</v>
      </c>
      <c r="R18" s="304">
        <v>40</v>
      </c>
      <c r="S18" s="304"/>
      <c r="T18" s="304"/>
      <c r="U18" s="303">
        <f t="shared" si="3"/>
        <v>220.32</v>
      </c>
      <c r="X18" t="s">
        <v>574</v>
      </c>
    </row>
    <row r="19" spans="1:28" x14ac:dyDescent="0.3">
      <c r="A19" s="308" t="s">
        <v>501</v>
      </c>
      <c r="B19" s="307">
        <v>147</v>
      </c>
      <c r="C19" s="304"/>
      <c r="D19" s="304">
        <v>29</v>
      </c>
      <c r="E19" s="304">
        <v>54</v>
      </c>
      <c r="F19" s="304">
        <v>10</v>
      </c>
      <c r="G19" s="304"/>
      <c r="H19" s="304"/>
      <c r="I19" s="304"/>
      <c r="J19" s="303">
        <f t="shared" si="0"/>
        <v>221.64</v>
      </c>
      <c r="K19" s="304"/>
      <c r="L19" s="304"/>
      <c r="M19" s="304">
        <v>15</v>
      </c>
      <c r="N19" s="304">
        <v>20</v>
      </c>
      <c r="O19" s="306">
        <v>30</v>
      </c>
      <c r="P19" s="305">
        <f t="shared" si="1"/>
        <v>65</v>
      </c>
      <c r="Q19" s="303">
        <f t="shared" si="2"/>
        <v>286.64</v>
      </c>
      <c r="R19" s="304"/>
      <c r="S19" s="304"/>
      <c r="T19" s="304"/>
      <c r="U19" s="303">
        <f t="shared" si="3"/>
        <v>286.64</v>
      </c>
    </row>
    <row r="20" spans="1:28" x14ac:dyDescent="0.3">
      <c r="A20" s="308" t="s">
        <v>504</v>
      </c>
      <c r="B20" s="307">
        <v>68</v>
      </c>
      <c r="C20" s="304">
        <v>24</v>
      </c>
      <c r="D20" s="304">
        <v>36</v>
      </c>
      <c r="E20" s="304">
        <v>18</v>
      </c>
      <c r="F20" s="304"/>
      <c r="G20" s="304">
        <v>8</v>
      </c>
      <c r="H20" s="304">
        <v>12</v>
      </c>
      <c r="I20" s="304">
        <v>80</v>
      </c>
      <c r="J20" s="303">
        <f t="shared" si="0"/>
        <v>231.72</v>
      </c>
      <c r="K20" s="304"/>
      <c r="L20" s="304"/>
      <c r="M20" s="304">
        <v>15</v>
      </c>
      <c r="N20" s="304"/>
      <c r="O20" s="306">
        <v>31</v>
      </c>
      <c r="P20" s="305">
        <f t="shared" si="1"/>
        <v>46</v>
      </c>
      <c r="Q20" s="303">
        <f t="shared" si="2"/>
        <v>277.72000000000003</v>
      </c>
      <c r="R20" s="304">
        <v>20</v>
      </c>
      <c r="S20" s="304"/>
      <c r="T20" s="304"/>
      <c r="U20" s="303">
        <f t="shared" si="3"/>
        <v>297.72000000000003</v>
      </c>
      <c r="W20" s="160" t="s">
        <v>544</v>
      </c>
      <c r="X20" s="309" t="s">
        <v>575</v>
      </c>
    </row>
    <row r="21" spans="1:28" x14ac:dyDescent="0.3">
      <c r="A21" s="308" t="s">
        <v>505</v>
      </c>
      <c r="B21" s="307">
        <v>50</v>
      </c>
      <c r="C21" s="304">
        <v>36</v>
      </c>
      <c r="D21" s="304">
        <v>36</v>
      </c>
      <c r="E21" s="304">
        <v>9</v>
      </c>
      <c r="F21" s="304">
        <v>10</v>
      </c>
      <c r="G21" s="304">
        <v>8</v>
      </c>
      <c r="H21" s="304"/>
      <c r="I21" s="304">
        <v>80</v>
      </c>
      <c r="J21" s="303">
        <f t="shared" si="0"/>
        <v>213.7</v>
      </c>
      <c r="K21" s="304"/>
      <c r="L21" s="304"/>
      <c r="M21" s="304"/>
      <c r="N21" s="304">
        <v>10</v>
      </c>
      <c r="O21" s="306">
        <v>35</v>
      </c>
      <c r="P21" s="305">
        <f t="shared" si="1"/>
        <v>45</v>
      </c>
      <c r="Q21" s="303">
        <f t="shared" si="2"/>
        <v>258.7</v>
      </c>
      <c r="R21" s="304">
        <v>40</v>
      </c>
      <c r="S21" s="304"/>
      <c r="T21" s="304">
        <v>23</v>
      </c>
      <c r="U21" s="303">
        <f t="shared" si="3"/>
        <v>321.7</v>
      </c>
      <c r="W21" s="160"/>
      <c r="X21" s="153" t="s">
        <v>576</v>
      </c>
    </row>
    <row r="22" spans="1:28" x14ac:dyDescent="0.3">
      <c r="A22" s="308" t="s">
        <v>507</v>
      </c>
      <c r="B22" s="307">
        <v>48</v>
      </c>
      <c r="C22" s="304">
        <v>0</v>
      </c>
      <c r="D22" s="304">
        <v>0</v>
      </c>
      <c r="E22" s="304">
        <v>8</v>
      </c>
      <c r="F22" s="304"/>
      <c r="G22" s="304">
        <v>4</v>
      </c>
      <c r="H22" s="304">
        <v>12</v>
      </c>
      <c r="I22" s="304">
        <v>80</v>
      </c>
      <c r="J22" s="303">
        <f t="shared" si="0"/>
        <v>149.28</v>
      </c>
      <c r="K22" s="304">
        <v>112</v>
      </c>
      <c r="L22" s="304"/>
      <c r="M22" s="304"/>
      <c r="N22" s="304"/>
      <c r="O22" s="306">
        <v>36</v>
      </c>
      <c r="P22" s="305">
        <f t="shared" si="1"/>
        <v>148</v>
      </c>
      <c r="Q22" s="303">
        <f t="shared" si="2"/>
        <v>297.27999999999997</v>
      </c>
      <c r="R22" s="304">
        <v>60</v>
      </c>
      <c r="S22" s="304"/>
      <c r="T22" s="304"/>
      <c r="U22" s="303">
        <f t="shared" si="3"/>
        <v>357.28</v>
      </c>
      <c r="W22" s="160"/>
      <c r="X22" s="153" t="s">
        <v>577</v>
      </c>
    </row>
    <row r="23" spans="1:28" x14ac:dyDescent="0.3">
      <c r="A23" s="308" t="s">
        <v>510</v>
      </c>
      <c r="B23" s="307">
        <v>69</v>
      </c>
      <c r="C23" s="304">
        <v>56</v>
      </c>
      <c r="D23" s="304"/>
      <c r="E23" s="304">
        <v>17</v>
      </c>
      <c r="F23" s="304">
        <v>10</v>
      </c>
      <c r="G23" s="304">
        <v>4</v>
      </c>
      <c r="H23" s="304"/>
      <c r="I23" s="304">
        <v>20</v>
      </c>
      <c r="J23" s="303">
        <f t="shared" si="0"/>
        <v>151.18</v>
      </c>
      <c r="K23" s="304"/>
      <c r="L23" s="304">
        <v>20</v>
      </c>
      <c r="M23" s="304"/>
      <c r="N23" s="304">
        <v>22</v>
      </c>
      <c r="O23" s="306">
        <v>40</v>
      </c>
      <c r="P23" s="305">
        <f t="shared" si="1"/>
        <v>82</v>
      </c>
      <c r="Q23" s="303">
        <f t="shared" si="2"/>
        <v>233.18</v>
      </c>
      <c r="R23" s="304"/>
      <c r="S23" s="304"/>
      <c r="T23" s="304"/>
      <c r="U23" s="303">
        <f t="shared" si="3"/>
        <v>233.18</v>
      </c>
      <c r="W23" s="160"/>
      <c r="X23" s="153" t="s">
        <v>578</v>
      </c>
    </row>
    <row r="24" spans="1:28" x14ac:dyDescent="0.3">
      <c r="X24" t="s">
        <v>579</v>
      </c>
    </row>
    <row r="25" spans="1:28" s="160" customFormat="1" x14ac:dyDescent="0.3">
      <c r="A25" s="65" t="s">
        <v>63</v>
      </c>
      <c r="B25" s="160">
        <f>SUM(B9:B23)</f>
        <v>849</v>
      </c>
      <c r="C25" s="160">
        <f>SUM(C9:C23)</f>
        <v>496</v>
      </c>
      <c r="D25" s="160">
        <f>SUM(D9:D23)</f>
        <v>298</v>
      </c>
      <c r="E25" s="160">
        <f>SUM(E9:E23)</f>
        <v>183</v>
      </c>
      <c r="J25" s="299">
        <f>SUM(J9:J23)</f>
        <v>2497.1400000000003</v>
      </c>
      <c r="P25" s="302">
        <f>SUM(P9:P23)</f>
        <v>591</v>
      </c>
      <c r="Q25" s="299">
        <f>SUM(Q9:Q23)</f>
        <v>3088.139999999999</v>
      </c>
      <c r="U25" s="299">
        <f>SUM(U9:U23)</f>
        <v>3455.139999999999</v>
      </c>
      <c r="X25" s="301" t="s">
        <v>580</v>
      </c>
      <c r="Y25" s="300"/>
      <c r="Z25" s="300"/>
      <c r="AA25" s="300"/>
      <c r="AB25" s="300"/>
    </row>
    <row r="26" spans="1:28" x14ac:dyDescent="0.3">
      <c r="X26" s="301" t="s">
        <v>84</v>
      </c>
      <c r="Y26" s="300"/>
      <c r="Z26" s="300"/>
      <c r="AA26" s="300"/>
      <c r="AB26" s="300"/>
    </row>
    <row r="27" spans="1:28" s="160" customFormat="1" x14ac:dyDescent="0.3">
      <c r="A27" s="65" t="s">
        <v>581</v>
      </c>
      <c r="B27" s="160">
        <v>823</v>
      </c>
      <c r="C27" s="160">
        <v>510</v>
      </c>
      <c r="D27" s="160">
        <v>237</v>
      </c>
      <c r="E27" s="160">
        <v>133</v>
      </c>
      <c r="X27" s="301" t="s">
        <v>582</v>
      </c>
      <c r="Y27" s="300"/>
      <c r="Z27" s="300"/>
      <c r="AA27" s="300"/>
      <c r="AB27" s="300"/>
    </row>
    <row r="28" spans="1:28" x14ac:dyDescent="0.3">
      <c r="X28" s="301" t="s">
        <v>583</v>
      </c>
      <c r="Y28" s="300"/>
      <c r="Z28" s="300"/>
      <c r="AA28" s="300"/>
      <c r="AB28" s="300"/>
    </row>
    <row r="29" spans="1:28" s="160" customFormat="1" x14ac:dyDescent="0.3">
      <c r="A29" s="65" t="s">
        <v>584</v>
      </c>
      <c r="B29" s="299">
        <f>AVERAGE(B9:B23)</f>
        <v>56.6</v>
      </c>
      <c r="C29" s="299">
        <f>AVERAGE(C9:C23)</f>
        <v>38.153846153846153</v>
      </c>
      <c r="D29" s="299">
        <f>AVERAGE(D9:D23)</f>
        <v>22.923076923076923</v>
      </c>
      <c r="E29" s="299">
        <f>AVERAGE(E9:E23)</f>
        <v>12.2</v>
      </c>
      <c r="F29" s="299"/>
      <c r="G29" s="299"/>
      <c r="H29" s="299"/>
      <c r="I29" s="299"/>
      <c r="J29" s="299">
        <f>AVERAGE(J9:J23)</f>
        <v>166.47600000000003</v>
      </c>
      <c r="K29" s="299"/>
      <c r="L29" s="299"/>
      <c r="M29" s="299"/>
      <c r="N29" s="299"/>
      <c r="O29" s="299"/>
      <c r="P29" s="299">
        <f>AVERAGE(P9:P23)</f>
        <v>39.4</v>
      </c>
      <c r="Q29" s="299">
        <f>AVERAGE(Q9:Q23)</f>
        <v>205.87599999999992</v>
      </c>
      <c r="R29" s="299"/>
      <c r="S29" s="299"/>
      <c r="T29" s="299"/>
      <c r="U29" s="299">
        <f>AVERAGE(U9:U23)</f>
        <v>230.34266666666659</v>
      </c>
    </row>
    <row r="32" spans="1:28" ht="158.4" x14ac:dyDescent="0.3">
      <c r="A32" s="298" t="s">
        <v>585</v>
      </c>
    </row>
    <row r="34" spans="1:1" x14ac:dyDescent="0.3">
      <c r="A34" s="298"/>
    </row>
  </sheetData>
  <mergeCells count="9">
    <mergeCell ref="U6:U8"/>
    <mergeCell ref="T6:T7"/>
    <mergeCell ref="K6:O6"/>
    <mergeCell ref="B6:I6"/>
    <mergeCell ref="Q6:Q7"/>
    <mergeCell ref="R6:R7"/>
    <mergeCell ref="S6:S7"/>
    <mergeCell ref="J6:J8"/>
    <mergeCell ref="P6:P8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Síc_Teagasc</vt:lpstr>
      <vt:lpstr>Síc_Taighde</vt:lpstr>
      <vt:lpstr>Síc_Ceannas-Riar</vt:lpstr>
      <vt:lpstr>Síc_Spriocanna 2017-18</vt:lpstr>
      <vt:lpstr>Gnó&amp;Geill_Nótaí</vt:lpstr>
      <vt:lpstr>Gnó&amp;Geill_Ualach oibre</vt:lpstr>
      <vt:lpstr>Tíreolaíocht_WAM</vt:lpstr>
      <vt:lpstr>Ceim_Taighde</vt:lpstr>
      <vt:lpstr>Ceim_Teagasc&amp;Riar</vt:lpstr>
      <vt:lpstr>Síc_Taighde!Print_Area</vt:lpstr>
    </vt:vector>
  </TitlesOfParts>
  <Company>National University of Ireland, Galway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Services</dc:creator>
  <cp:lastModifiedBy>Ní Chatháin, Mairéad</cp:lastModifiedBy>
  <cp:lastPrinted>2012-09-19T08:45:01Z</cp:lastPrinted>
  <dcterms:created xsi:type="dcterms:W3CDTF">2012-09-17T13:04:30Z</dcterms:created>
  <dcterms:modified xsi:type="dcterms:W3CDTF">2022-03-23T12:36:06Z</dcterms:modified>
</cp:coreProperties>
</file>